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FONDI2021-2027\Dokumenti_saturam\Apvienota_UK_lemumi\2026. gads\Nr.1\LEMUMS_NR_1\"/>
    </mc:Choice>
  </mc:AlternateContent>
  <xr:revisionPtr revIDLastSave="0" documentId="13_ncr:1_{6232A609-115E-4234-8F90-BAF0D2814A2D}" xr6:coauthVersionLast="47" xr6:coauthVersionMax="47" xr10:uidLastSave="{00000000-0000-0000-0000-000000000000}"/>
  <bookViews>
    <workbookView xWindow="-108" yWindow="-108" windowWidth="23256" windowHeight="12456" xr2:uid="{A50458AD-27AB-4C79-96BA-EDEBB4647D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" l="1"/>
  <c r="U7" i="1"/>
  <c r="R7" i="1"/>
  <c r="O7" i="1"/>
  <c r="N7" i="1"/>
  <c r="M7" i="1"/>
  <c r="Q6" i="1"/>
  <c r="N6" i="1"/>
  <c r="M6" i="1"/>
  <c r="U5" i="1"/>
  <c r="T5" i="1"/>
  <c r="S5" i="1"/>
  <c r="R5" i="1"/>
  <c r="Q5" i="1"/>
  <c r="P5" i="1"/>
  <c r="O5" i="1"/>
  <c r="M5" i="1"/>
  <c r="E36" i="1"/>
  <c r="E34" i="1"/>
  <c r="E35" i="1"/>
  <c r="F36" i="1"/>
  <c r="F35" i="1"/>
  <c r="F34" i="1"/>
  <c r="H36" i="1"/>
  <c r="G36" i="1"/>
  <c r="H35" i="1"/>
  <c r="I35" i="1"/>
  <c r="G35" i="1"/>
  <c r="I34" i="1"/>
  <c r="S7" i="1" s="1"/>
  <c r="H34" i="1"/>
  <c r="G34" i="1"/>
  <c r="H33" i="1"/>
  <c r="I33" i="1"/>
  <c r="I36" i="1" s="1"/>
  <c r="G33" i="1"/>
  <c r="H31" i="1"/>
  <c r="I31" i="1"/>
  <c r="S6" i="1" s="1"/>
  <c r="T6" i="1" s="1"/>
  <c r="G31" i="1"/>
  <c r="I25" i="1"/>
  <c r="H25" i="1"/>
  <c r="G25" i="1"/>
  <c r="I27" i="1"/>
  <c r="H27" i="1"/>
  <c r="G27" i="1"/>
  <c r="H26" i="1"/>
  <c r="I26" i="1"/>
  <c r="G26" i="1"/>
  <c r="H30" i="1"/>
  <c r="H24" i="1"/>
  <c r="H22" i="1"/>
  <c r="H18" i="1"/>
  <c r="H14" i="1"/>
  <c r="H13" i="1"/>
  <c r="H12" i="1"/>
  <c r="H8" i="1"/>
  <c r="H7" i="1"/>
  <c r="T7" i="1" l="1"/>
  <c r="Q7" i="1"/>
  <c r="P6" i="1"/>
  <c r="P7" i="1"/>
</calcChain>
</file>

<file path=xl/sharedStrings.xml><?xml version="1.0" encoding="utf-8"?>
<sst xmlns="http://schemas.openxmlformats.org/spreadsheetml/2006/main" count="55" uniqueCount="53">
  <si>
    <t>Fonds</t>
  </si>
  <si>
    <t>Projekta Nr.</t>
  </si>
  <si>
    <t>Finanšu dati, euro</t>
  </si>
  <si>
    <t>Konkrētais mērķis:</t>
  </si>
  <si>
    <t>Finansējuma apguve, %</t>
  </si>
  <si>
    <t>Konkrētais mērķis</t>
  </si>
  <si>
    <t>Kopējais finanšu piešķīrums no fondiem un valsts ieguldījums (NP)</t>
  </si>
  <si>
    <t>ES finanšu piešķīrums (NP)</t>
  </si>
  <si>
    <t>Atlasīto darbību kopējās attiecināmās izmaksas (GL)</t>
  </si>
  <si>
    <t>Fondu iemaksas atlasītajās darbībās (ES)</t>
  </si>
  <si>
    <t>GL pret NP KOPĀ</t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</si>
  <si>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</si>
  <si>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</si>
  <si>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SO1:</t>
  </si>
  <si>
    <t>SO2:</t>
  </si>
  <si>
    <t>KOPĀ:</t>
  </si>
  <si>
    <t>KOPĀ 1.:</t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</si>
  <si>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</si>
  <si>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</si>
  <si>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</si>
  <si>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</si>
  <si>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RPVP</t>
  </si>
  <si>
    <t>KOPĀ 2.:</t>
  </si>
  <si>
    <t>KOPĀ RPVP:</t>
  </si>
  <si>
    <t>IC/RPVP/2023/2</t>
  </si>
  <si>
    <t>VRS/RPVP/2023/5</t>
  </si>
  <si>
    <t>VRS/RPVP/2023/4</t>
  </si>
  <si>
    <t>IC/RPVP/2023/6</t>
  </si>
  <si>
    <t>VRS/RPVP/2023/9</t>
  </si>
  <si>
    <t>VRS/RPVP/2024/2</t>
  </si>
  <si>
    <t>VRK/RPVP/2023/8</t>
  </si>
  <si>
    <t>VRS/RPVP/2024/4</t>
  </si>
  <si>
    <t>VRS/RPVP/2023/7</t>
  </si>
  <si>
    <t>VRS/RPVP/2024/1</t>
  </si>
  <si>
    <t>NVA/RPVP/2023/1</t>
  </si>
  <si>
    <t>VRS/RPVP/2023/3</t>
  </si>
  <si>
    <t>IC/RPVP/2024/6</t>
  </si>
  <si>
    <t>IC/RPVP/2024/8</t>
  </si>
  <si>
    <t>VRS/RPVP/2024/5</t>
  </si>
  <si>
    <t>IC/RPVP/2024/11</t>
  </si>
  <si>
    <t>IC/RPVP/2024/9</t>
  </si>
  <si>
    <t>IC/RPVP/2024/7</t>
  </si>
  <si>
    <t>VRK/RPVP/2025/3</t>
  </si>
  <si>
    <t>ĀM/RPVP/2024/3</t>
  </si>
  <si>
    <t>PMLP/RPVP/2025/2</t>
  </si>
  <si>
    <t>Saņēmēju deklarētie kopējie attiecināmie izdevumi (faktiskais)</t>
  </si>
  <si>
    <t>Faktiskais pret GL KOPĀ</t>
  </si>
  <si>
    <r>
      <t xml:space="preserve">Faktiskaits pret GL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</si>
  <si>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Faktiskais pret GL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</si>
  <si>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Faktiskais pret NP KOPĀ</t>
  </si>
  <si>
    <r>
      <t xml:space="preserve">Faktiskais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</si>
  <si>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Faktiskais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</si>
  <si>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RPVP gada snieguma ziņojuma 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</si>
</sst>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0\ _€_-;\-* #,##0.00\ _€_-;_-* &quot;-&quot;??\ _€_-;_-@_-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i/>
      <u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43" fontId="7" fillId="6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right" vertical="center"/>
    </xf>
    <xf numFmtId="164" fontId="3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43" fontId="2" fillId="8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/>
    <xf numFmtId="165" fontId="3" fillId="7" borderId="1" xfId="0" applyNumberFormat="1" applyFont="1" applyFill="1" applyBorder="1"/>
    <xf numFmtId="43" fontId="8" fillId="0" borderId="1" xfId="1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horizontal="right" vertical="center"/>
    </xf>
    <xf numFmtId="166" fontId="7" fillId="0" borderId="1" xfId="1" applyNumberFormat="1" applyFont="1" applyFill="1" applyBorder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59EB-5A79-4966-B730-807A70F69A89}">
  <dimension ref="B1:AA36"/>
  <sheetViews>
    <sheetView tabSelected="1" zoomScale="75" workbookViewId="0">
      <selection activeCell="S22" sqref="S22"/>
    </sheetView>
  </sheetViews>
  <sheetFormatPr defaultRowHeight="14.4" x14ac:dyDescent="0.3"/>
  <cols>
    <col min="3" max="3" width="30.33203125" customWidth="1"/>
    <col min="4" max="4" width="10.44140625" customWidth="1"/>
    <col min="5" max="5" width="17.77734375" customWidth="1"/>
    <col min="6" max="6" width="17.33203125" customWidth="1"/>
    <col min="7" max="7" width="17" customWidth="1"/>
    <col min="8" max="8" width="18.6640625" customWidth="1"/>
    <col min="9" max="9" width="19.5546875" customWidth="1"/>
    <col min="12" max="12" width="10.44140625" customWidth="1"/>
    <col min="13" max="13" width="12.109375" customWidth="1"/>
    <col min="14" max="14" width="13" customWidth="1"/>
    <col min="15" max="15" width="14" customWidth="1"/>
    <col min="16" max="16" width="13.77734375" customWidth="1"/>
    <col min="17" max="17" width="13.5546875" customWidth="1"/>
    <col min="18" max="18" width="14.33203125" customWidth="1"/>
    <col min="19" max="19" width="11.33203125" customWidth="1"/>
    <col min="20" max="20" width="16.5546875" customWidth="1"/>
    <col min="21" max="21" width="16.33203125" customWidth="1"/>
  </cols>
  <sheetData>
    <row r="1" spans="2:27" x14ac:dyDescent="0.3">
      <c r="W1" s="39" t="s">
        <v>52</v>
      </c>
      <c r="X1" s="39"/>
      <c r="Y1" s="39"/>
      <c r="Z1" s="39"/>
      <c r="AA1" s="39"/>
    </row>
    <row r="2" spans="2:27" x14ac:dyDescent="0.3">
      <c r="B2" s="25" t="s">
        <v>0</v>
      </c>
      <c r="C2" s="26" t="s">
        <v>1</v>
      </c>
      <c r="D2" s="29" t="s">
        <v>2</v>
      </c>
      <c r="E2" s="30"/>
      <c r="F2" s="30"/>
      <c r="G2" s="30"/>
      <c r="H2" s="30"/>
      <c r="I2" s="31"/>
      <c r="L2" s="35" t="s">
        <v>3</v>
      </c>
      <c r="M2" s="38" t="s">
        <v>4</v>
      </c>
      <c r="N2" s="38"/>
      <c r="O2" s="38"/>
      <c r="P2" s="38"/>
      <c r="Q2" s="38"/>
      <c r="R2" s="38"/>
      <c r="S2" s="38"/>
      <c r="T2" s="38"/>
      <c r="U2" s="38"/>
    </row>
    <row r="3" spans="2:27" x14ac:dyDescent="0.3">
      <c r="B3" s="25"/>
      <c r="C3" s="27"/>
      <c r="D3" s="32"/>
      <c r="E3" s="33"/>
      <c r="F3" s="33"/>
      <c r="G3" s="33"/>
      <c r="H3" s="33"/>
      <c r="I3" s="34"/>
      <c r="L3" s="36"/>
      <c r="M3" s="38"/>
      <c r="N3" s="38"/>
      <c r="O3" s="38"/>
      <c r="P3" s="38"/>
      <c r="Q3" s="38"/>
      <c r="R3" s="38"/>
      <c r="S3" s="38"/>
      <c r="T3" s="38"/>
      <c r="U3" s="38"/>
    </row>
    <row r="4" spans="2:27" ht="57.6" x14ac:dyDescent="0.3">
      <c r="B4" s="25"/>
      <c r="C4" s="28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45</v>
      </c>
      <c r="L4" s="37"/>
      <c r="M4" s="2" t="s">
        <v>10</v>
      </c>
      <c r="N4" s="2" t="s">
        <v>11</v>
      </c>
      <c r="O4" s="2" t="s">
        <v>12</v>
      </c>
      <c r="P4" s="3" t="s">
        <v>46</v>
      </c>
      <c r="Q4" s="3" t="s">
        <v>47</v>
      </c>
      <c r="R4" s="3" t="s">
        <v>48</v>
      </c>
      <c r="S4" s="4" t="s">
        <v>49</v>
      </c>
      <c r="T4" s="4" t="s">
        <v>50</v>
      </c>
      <c r="U4" s="4" t="s">
        <v>51</v>
      </c>
    </row>
    <row r="5" spans="2:27" x14ac:dyDescent="0.3">
      <c r="B5" s="5" t="s">
        <v>21</v>
      </c>
      <c r="C5" s="6"/>
      <c r="D5" s="5">
        <v>1</v>
      </c>
      <c r="E5" s="7"/>
      <c r="F5" s="7"/>
      <c r="G5" s="7"/>
      <c r="H5" s="7"/>
      <c r="I5" s="7"/>
      <c r="L5" s="8" t="s">
        <v>13</v>
      </c>
      <c r="M5" s="9">
        <f>(G25/E25)*100</f>
        <v>81.66187822080218</v>
      </c>
      <c r="N5" s="9">
        <f>(G27/E27)*100</f>
        <v>103.11747272361636</v>
      </c>
      <c r="O5" s="9">
        <f>(G26/E26)*100</f>
        <v>76.836514539838532</v>
      </c>
      <c r="P5" s="9">
        <f>(I25/G25)*100</f>
        <v>26.105086766309771</v>
      </c>
      <c r="Q5" s="9">
        <f>(I27/G27)*100</f>
        <v>54.102448173545085</v>
      </c>
      <c r="R5" s="9">
        <f>(I26/G26)*100</f>
        <v>17.322485672565406</v>
      </c>
      <c r="S5" s="9">
        <f>(I25/E25)*100</f>
        <v>21.317904164538628</v>
      </c>
      <c r="T5" s="9">
        <f>(I27/E27)*100</f>
        <v>55.789077238164033</v>
      </c>
      <c r="U5" s="9">
        <f>(I26/E26)*100</f>
        <v>13.309994222462162</v>
      </c>
    </row>
    <row r="6" spans="2:27" x14ac:dyDescent="0.3">
      <c r="B6" s="10"/>
      <c r="C6" s="10" t="s">
        <v>24</v>
      </c>
      <c r="D6" s="10"/>
      <c r="E6" s="11"/>
      <c r="F6" s="11"/>
      <c r="G6" s="11">
        <v>1195176</v>
      </c>
      <c r="H6" s="11">
        <v>896382</v>
      </c>
      <c r="I6" s="21">
        <v>1181829.57</v>
      </c>
      <c r="L6" s="8" t="s">
        <v>14</v>
      </c>
      <c r="M6" s="9">
        <f>(G31/E31)*100</f>
        <v>91.787234042553195</v>
      </c>
      <c r="N6" s="9">
        <f>(G33/E33)*100</f>
        <v>91.787234042553195</v>
      </c>
      <c r="O6" s="9"/>
      <c r="P6" s="9">
        <f>(I31/G31)*100</f>
        <v>2.2862406119610568</v>
      </c>
      <c r="Q6" s="9">
        <f>(I31/G31)*100</f>
        <v>2.2862406119610568</v>
      </c>
      <c r="R6" s="9"/>
      <c r="S6" s="9">
        <f>(I31/E31)*100</f>
        <v>2.0984770212765955</v>
      </c>
      <c r="T6" s="9">
        <f>S6</f>
        <v>2.0984770212765955</v>
      </c>
      <c r="U6" s="9"/>
    </row>
    <row r="7" spans="2:27" x14ac:dyDescent="0.3">
      <c r="B7" s="10"/>
      <c r="C7" s="10" t="s">
        <v>25</v>
      </c>
      <c r="D7" s="10"/>
      <c r="E7" s="11"/>
      <c r="F7" s="11"/>
      <c r="G7" s="20">
        <v>11140690</v>
      </c>
      <c r="H7" s="11">
        <f>G7*75%</f>
        <v>8355517.5</v>
      </c>
      <c r="I7" s="21">
        <v>8023516.5800000001</v>
      </c>
      <c r="L7" s="12" t="s">
        <v>15</v>
      </c>
      <c r="M7" s="13">
        <f>(G34/E34)*100</f>
        <v>81.920201095962625</v>
      </c>
      <c r="N7" s="13">
        <f>(G36/E36)*100</f>
        <v>101.73961521003392</v>
      </c>
      <c r="O7" s="13">
        <f>(G35/E35)*100</f>
        <v>76.836514539838532</v>
      </c>
      <c r="P7" s="13">
        <f>(I34/G34)*100</f>
        <v>25.42421619377744</v>
      </c>
      <c r="Q7" s="13">
        <f>(I36/G36)*100</f>
        <v>48.417545081446903</v>
      </c>
      <c r="R7" s="13">
        <f>(I35/G35)*100</f>
        <v>17.322485672565406</v>
      </c>
      <c r="S7" s="13">
        <f>(I34/E34)*100</f>
        <v>20.827569033014772</v>
      </c>
      <c r="T7" s="13">
        <f>(I36/E36)*100</f>
        <v>49.259824060008775</v>
      </c>
      <c r="U7" s="13">
        <f>(I35/E35)*100</f>
        <v>13.309994222462162</v>
      </c>
    </row>
    <row r="8" spans="2:27" x14ac:dyDescent="0.3">
      <c r="B8" s="10"/>
      <c r="C8" s="24" t="s">
        <v>26</v>
      </c>
      <c r="D8" s="10"/>
      <c r="E8" s="11"/>
      <c r="F8" s="11"/>
      <c r="G8" s="11">
        <v>2850814</v>
      </c>
      <c r="H8" s="21">
        <f>G8*75%</f>
        <v>2138110.5</v>
      </c>
      <c r="I8" s="21">
        <v>2804507.15</v>
      </c>
    </row>
    <row r="9" spans="2:27" x14ac:dyDescent="0.3">
      <c r="B9" s="10"/>
      <c r="C9" s="24" t="s">
        <v>27</v>
      </c>
      <c r="D9" s="10"/>
      <c r="E9" s="11"/>
      <c r="F9" s="11"/>
      <c r="G9" s="11">
        <v>2289562</v>
      </c>
      <c r="H9" s="11">
        <v>1717171</v>
      </c>
      <c r="I9" s="21">
        <v>2267046.19</v>
      </c>
    </row>
    <row r="10" spans="2:27" x14ac:dyDescent="0.3">
      <c r="B10" s="10"/>
      <c r="C10" s="24" t="s">
        <v>28</v>
      </c>
      <c r="D10" s="10"/>
      <c r="E10" s="11"/>
      <c r="F10" s="11"/>
      <c r="G10" s="11">
        <v>905593</v>
      </c>
      <c r="H10" s="11">
        <v>679195</v>
      </c>
      <c r="I10" s="21">
        <v>265835.78999999998</v>
      </c>
    </row>
    <row r="11" spans="2:27" x14ac:dyDescent="0.3">
      <c r="B11" s="10"/>
      <c r="C11" s="24" t="s">
        <v>29</v>
      </c>
      <c r="D11" s="10"/>
      <c r="E11" s="11"/>
      <c r="F11" s="11"/>
      <c r="G11" s="11">
        <v>2755650</v>
      </c>
      <c r="H11" s="11">
        <v>2066737.5</v>
      </c>
      <c r="I11" s="21">
        <v>2730535.45</v>
      </c>
    </row>
    <row r="12" spans="2:27" x14ac:dyDescent="0.3">
      <c r="B12" s="10"/>
      <c r="C12" s="24" t="s">
        <v>30</v>
      </c>
      <c r="D12" s="10"/>
      <c r="E12" s="11"/>
      <c r="F12" s="11"/>
      <c r="G12" s="11">
        <v>5051367</v>
      </c>
      <c r="H12" s="11">
        <f>G12*75%</f>
        <v>3788525.25</v>
      </c>
      <c r="I12" s="11">
        <v>1535664.4</v>
      </c>
    </row>
    <row r="13" spans="2:27" x14ac:dyDescent="0.3">
      <c r="B13" s="10"/>
      <c r="C13" s="24" t="s">
        <v>31</v>
      </c>
      <c r="D13" s="10"/>
      <c r="E13" s="11"/>
      <c r="F13" s="11"/>
      <c r="G13" s="11">
        <v>6360370</v>
      </c>
      <c r="H13" s="11">
        <f>G13*75%</f>
        <v>4770277.5</v>
      </c>
      <c r="I13" s="21">
        <v>1280446.33</v>
      </c>
    </row>
    <row r="14" spans="2:27" x14ac:dyDescent="0.3">
      <c r="B14" s="10"/>
      <c r="C14" s="24" t="s">
        <v>32</v>
      </c>
      <c r="D14" s="10"/>
      <c r="E14" s="11"/>
      <c r="F14" s="11"/>
      <c r="G14" s="11">
        <v>1825160</v>
      </c>
      <c r="H14" s="11">
        <f>G14*75%</f>
        <v>1368870</v>
      </c>
      <c r="I14" s="21">
        <v>517648.45</v>
      </c>
    </row>
    <row r="15" spans="2:27" x14ac:dyDescent="0.3">
      <c r="B15" s="10"/>
      <c r="C15" s="24" t="s">
        <v>33</v>
      </c>
      <c r="D15" s="10"/>
      <c r="E15" s="11"/>
      <c r="F15" s="11"/>
      <c r="G15" s="11">
        <v>2256000</v>
      </c>
      <c r="H15" s="11">
        <v>1692000</v>
      </c>
      <c r="I15" s="21">
        <v>17030.32</v>
      </c>
    </row>
    <row r="16" spans="2:27" x14ac:dyDescent="0.3">
      <c r="B16" s="10"/>
      <c r="C16" s="24" t="s">
        <v>34</v>
      </c>
      <c r="D16" s="10"/>
      <c r="E16" s="11"/>
      <c r="F16" s="11"/>
      <c r="G16" s="11">
        <v>3633924</v>
      </c>
      <c r="H16" s="11">
        <v>2725443</v>
      </c>
      <c r="I16" s="21">
        <v>3366501.1</v>
      </c>
    </row>
    <row r="17" spans="2:9" x14ac:dyDescent="0.3">
      <c r="B17" s="10"/>
      <c r="C17" s="24" t="s">
        <v>35</v>
      </c>
      <c r="D17" s="10"/>
      <c r="E17" s="11"/>
      <c r="F17" s="11"/>
      <c r="G17" s="11">
        <v>95958631</v>
      </c>
      <c r="H17" s="11">
        <v>28301887</v>
      </c>
      <c r="I17" s="21">
        <v>12030470.550000001</v>
      </c>
    </row>
    <row r="18" spans="2:9" x14ac:dyDescent="0.3">
      <c r="B18" s="10"/>
      <c r="C18" s="24" t="s">
        <v>36</v>
      </c>
      <c r="D18" s="10"/>
      <c r="E18" s="11"/>
      <c r="F18" s="11"/>
      <c r="G18" s="11">
        <v>344753</v>
      </c>
      <c r="H18" s="11">
        <f>G18*75%</f>
        <v>258564.75</v>
      </c>
      <c r="I18" s="21">
        <v>261777.04</v>
      </c>
    </row>
    <row r="19" spans="2:9" x14ac:dyDescent="0.3">
      <c r="B19" s="10"/>
      <c r="C19" s="24" t="s">
        <v>37</v>
      </c>
      <c r="D19" s="10"/>
      <c r="E19" s="11"/>
      <c r="F19" s="11"/>
      <c r="G19" s="11">
        <v>500000</v>
      </c>
      <c r="H19" s="11">
        <v>375000</v>
      </c>
      <c r="I19" s="21">
        <v>424569.78</v>
      </c>
    </row>
    <row r="20" spans="2:9" x14ac:dyDescent="0.3">
      <c r="B20" s="10"/>
      <c r="C20" s="24" t="s">
        <v>38</v>
      </c>
      <c r="D20" s="10"/>
      <c r="E20" s="11"/>
      <c r="F20" s="11"/>
      <c r="G20" s="11">
        <v>3110593</v>
      </c>
      <c r="H20" s="11">
        <v>2332944.75</v>
      </c>
      <c r="I20" s="21">
        <v>377666.11</v>
      </c>
    </row>
    <row r="21" spans="2:9" x14ac:dyDescent="0.3">
      <c r="B21" s="10"/>
      <c r="C21" s="24" t="s">
        <v>39</v>
      </c>
      <c r="D21" s="10"/>
      <c r="E21" s="11"/>
      <c r="F21" s="11"/>
      <c r="G21" s="11">
        <v>2683437</v>
      </c>
      <c r="H21" s="11">
        <v>2012577.75</v>
      </c>
      <c r="I21" s="21">
        <v>275931.46000000002</v>
      </c>
    </row>
    <row r="22" spans="2:9" x14ac:dyDescent="0.3">
      <c r="B22" s="10"/>
      <c r="C22" s="24" t="s">
        <v>40</v>
      </c>
      <c r="D22" s="10"/>
      <c r="E22" s="11"/>
      <c r="F22" s="11"/>
      <c r="G22" s="11">
        <v>2214373</v>
      </c>
      <c r="H22" s="22">
        <f>G22*75%</f>
        <v>1660779.75</v>
      </c>
      <c r="I22" s="21">
        <v>763873.06</v>
      </c>
    </row>
    <row r="23" spans="2:9" x14ac:dyDescent="0.3">
      <c r="B23" s="10"/>
      <c r="C23" s="24" t="s">
        <v>41</v>
      </c>
      <c r="D23" s="10"/>
      <c r="E23" s="11"/>
      <c r="F23" s="11"/>
      <c r="G23" s="11">
        <v>924138</v>
      </c>
      <c r="H23" s="11">
        <v>693103.5</v>
      </c>
      <c r="I23" s="21">
        <v>111380.28</v>
      </c>
    </row>
    <row r="24" spans="2:9" x14ac:dyDescent="0.3">
      <c r="B24" s="10"/>
      <c r="C24" s="24" t="s">
        <v>42</v>
      </c>
      <c r="D24" s="10"/>
      <c r="E24" s="11"/>
      <c r="F24" s="11"/>
      <c r="G24" s="11">
        <v>602120</v>
      </c>
      <c r="H24" s="11">
        <f>G24*75%</f>
        <v>451590</v>
      </c>
      <c r="I24" s="23">
        <v>34441.32</v>
      </c>
    </row>
    <row r="25" spans="2:9" x14ac:dyDescent="0.3">
      <c r="B25" s="10"/>
      <c r="C25" s="14" t="s">
        <v>16</v>
      </c>
      <c r="D25" s="14"/>
      <c r="E25" s="15">
        <v>179523609.05000001</v>
      </c>
      <c r="F25" s="15">
        <v>134727081.78</v>
      </c>
      <c r="G25" s="15">
        <f>SUM(G26:G27)</f>
        <v>146602351</v>
      </c>
      <c r="H25" s="15">
        <f t="shared" ref="H25" si="0">SUM(H26:H27)</f>
        <v>66284676.75</v>
      </c>
      <c r="I25" s="15">
        <f>SUM(I26:I27)</f>
        <v>38270670.93</v>
      </c>
    </row>
    <row r="26" spans="2:9" x14ac:dyDescent="0.3">
      <c r="B26" s="10"/>
      <c r="C26" s="14" t="s">
        <v>17</v>
      </c>
      <c r="D26" s="14"/>
      <c r="E26" s="15">
        <v>145237612.18000001</v>
      </c>
      <c r="F26" s="15">
        <v>108928209.13</v>
      </c>
      <c r="G26" s="15">
        <f>SUM(G8+G15+G16+G17+G19+G20+G21+G24)</f>
        <v>111595519</v>
      </c>
      <c r="H26" s="15">
        <f t="shared" ref="H26:I26" si="1">SUM(H8+H15+H16+H17+H19+H20+H21+H24)</f>
        <v>40029553</v>
      </c>
      <c r="I26" s="15">
        <f t="shared" si="1"/>
        <v>19331117.790000003</v>
      </c>
    </row>
    <row r="27" spans="2:9" x14ac:dyDescent="0.3">
      <c r="B27" s="10"/>
      <c r="C27" s="14" t="s">
        <v>18</v>
      </c>
      <c r="D27" s="14"/>
      <c r="E27" s="15">
        <v>33948496.869999997</v>
      </c>
      <c r="F27" s="15">
        <v>25461372.649999999</v>
      </c>
      <c r="G27" s="15">
        <f>SUM(G6+G7+G9+G10+G11+G12+G13+G14+G18+G22+G23)</f>
        <v>35006832</v>
      </c>
      <c r="H27" s="15">
        <f t="shared" ref="H27" si="2">SUM(H6+H7+H9+H10+H11+H12+H13+H14+H18+H22+H23)</f>
        <v>26255123.75</v>
      </c>
      <c r="I27" s="15">
        <f>SUM(I6+I7+I9+I10+I11+I12+I13+I14+I18+I22+I23)</f>
        <v>18939553.139999997</v>
      </c>
    </row>
    <row r="28" spans="2:9" x14ac:dyDescent="0.3">
      <c r="B28" s="5"/>
      <c r="C28" s="6"/>
      <c r="D28" s="5">
        <v>2</v>
      </c>
      <c r="E28" s="7"/>
      <c r="F28" s="7"/>
      <c r="G28" s="7"/>
      <c r="H28" s="7"/>
      <c r="I28" s="7"/>
    </row>
    <row r="29" spans="2:9" x14ac:dyDescent="0.3">
      <c r="B29" s="10"/>
      <c r="C29" s="10" t="s">
        <v>43</v>
      </c>
      <c r="D29" s="10"/>
      <c r="E29" s="11"/>
      <c r="F29" s="11"/>
      <c r="G29" s="11">
        <v>314000</v>
      </c>
      <c r="H29" s="11">
        <v>235500</v>
      </c>
      <c r="I29" s="21">
        <v>96391.7</v>
      </c>
    </row>
    <row r="30" spans="2:9" x14ac:dyDescent="0.3">
      <c r="B30" s="10"/>
      <c r="C30" s="10" t="s">
        <v>44</v>
      </c>
      <c r="D30" s="16"/>
      <c r="E30" s="16"/>
      <c r="F30" s="16"/>
      <c r="G30" s="11">
        <v>4000000</v>
      </c>
      <c r="H30" s="11">
        <f>G30*75%</f>
        <v>3000000</v>
      </c>
      <c r="I30" s="21">
        <v>2236.7199999999998</v>
      </c>
    </row>
    <row r="31" spans="2:9" x14ac:dyDescent="0.3">
      <c r="B31" s="10"/>
      <c r="C31" s="14" t="s">
        <v>22</v>
      </c>
      <c r="D31" s="14"/>
      <c r="E31" s="15">
        <v>4700000</v>
      </c>
      <c r="F31" s="15">
        <v>3525000</v>
      </c>
      <c r="G31" s="15">
        <f>G29+G30</f>
        <v>4314000</v>
      </c>
      <c r="H31" s="15">
        <f t="shared" ref="H31:I31" si="3">H29+H30</f>
        <v>3235500</v>
      </c>
      <c r="I31" s="15">
        <f t="shared" si="3"/>
        <v>98628.42</v>
      </c>
    </row>
    <row r="32" spans="2:9" x14ac:dyDescent="0.3">
      <c r="B32" s="10"/>
      <c r="C32" s="14" t="s">
        <v>17</v>
      </c>
      <c r="D32" s="14"/>
      <c r="E32" s="15">
        <v>0</v>
      </c>
      <c r="F32" s="15">
        <v>0</v>
      </c>
      <c r="G32" s="15">
        <v>0</v>
      </c>
      <c r="H32" s="15">
        <v>0</v>
      </c>
      <c r="I32" s="15">
        <v>0</v>
      </c>
    </row>
    <row r="33" spans="2:9" ht="16.8" customHeight="1" x14ac:dyDescent="0.3">
      <c r="B33" s="10"/>
      <c r="C33" s="14" t="s">
        <v>18</v>
      </c>
      <c r="D33" s="14"/>
      <c r="E33" s="15">
        <v>4700000</v>
      </c>
      <c r="F33" s="15">
        <v>3525000</v>
      </c>
      <c r="G33" s="15">
        <f>G29+G30</f>
        <v>4314000</v>
      </c>
      <c r="H33" s="15">
        <f t="shared" ref="H33:I33" si="4">H29+H30</f>
        <v>3235500</v>
      </c>
      <c r="I33" s="15">
        <f t="shared" si="4"/>
        <v>98628.42</v>
      </c>
    </row>
    <row r="34" spans="2:9" x14ac:dyDescent="0.3">
      <c r="C34" s="17" t="s">
        <v>23</v>
      </c>
      <c r="D34" s="18"/>
      <c r="E34" s="19">
        <f>E25+E31</f>
        <v>184223609.05000001</v>
      </c>
      <c r="F34" s="19">
        <f>F25+F31</f>
        <v>138252081.78</v>
      </c>
      <c r="G34" s="19">
        <f>G25+G31</f>
        <v>150916351</v>
      </c>
      <c r="H34" s="19">
        <f t="shared" ref="H34" si="5">H25+H31</f>
        <v>69520176.75</v>
      </c>
      <c r="I34" s="19">
        <f>I25+I31</f>
        <v>38369299.350000001</v>
      </c>
    </row>
    <row r="35" spans="2:9" x14ac:dyDescent="0.3">
      <c r="C35" s="17" t="s">
        <v>19</v>
      </c>
      <c r="D35" s="18"/>
      <c r="E35" s="19">
        <f>E26</f>
        <v>145237612.18000001</v>
      </c>
      <c r="F35" s="19">
        <f>F26</f>
        <v>108928209.13</v>
      </c>
      <c r="G35" s="19">
        <f>G26</f>
        <v>111595519</v>
      </c>
      <c r="H35" s="19">
        <f t="shared" ref="H35:I35" si="6">H26</f>
        <v>40029553</v>
      </c>
      <c r="I35" s="19">
        <f t="shared" si="6"/>
        <v>19331117.790000003</v>
      </c>
    </row>
    <row r="36" spans="2:9" x14ac:dyDescent="0.3">
      <c r="C36" s="17" t="s">
        <v>20</v>
      </c>
      <c r="D36" s="18"/>
      <c r="E36" s="19">
        <f>E27+E33</f>
        <v>38648496.869999997</v>
      </c>
      <c r="F36" s="19">
        <f>F27+F33</f>
        <v>28986372.649999999</v>
      </c>
      <c r="G36" s="19">
        <f>G27+G33</f>
        <v>39320832</v>
      </c>
      <c r="H36" s="19">
        <f t="shared" ref="H36:I36" si="7">H27+H33</f>
        <v>29490623.75</v>
      </c>
      <c r="I36" s="19">
        <f t="shared" si="7"/>
        <v>19038181.559999999</v>
      </c>
    </row>
  </sheetData>
  <mergeCells count="6">
    <mergeCell ref="W1:AA1"/>
    <mergeCell ref="B2:B4"/>
    <mergeCell ref="C2:C4"/>
    <mergeCell ref="D2:I3"/>
    <mergeCell ref="L2:L4"/>
    <mergeCell ref="M2:U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Laura Maļugina</dc:creator>
  <cp:lastModifiedBy>Elīna Laura Maļugina</cp:lastModifiedBy>
  <dcterms:created xsi:type="dcterms:W3CDTF">2025-11-11T09:14:48Z</dcterms:created>
  <dcterms:modified xsi:type="dcterms:W3CDTF">2026-02-12T11:28:09Z</dcterms:modified>
</cp:coreProperties>
</file>