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_FONDI2021-2027\Dokumenti_saturam\Apvienota_UK_lemumi\2026. gads\Nr.1\LEMUMS_NR_1\"/>
    </mc:Choice>
  </mc:AlternateContent>
  <xr:revisionPtr revIDLastSave="0" documentId="13_ncr:1_{7888B3F5-A15E-4845-9DDF-F9B48F445DA1}" xr6:coauthVersionLast="47" xr6:coauthVersionMax="47" xr10:uidLastSave="{00000000-0000-0000-0000-000000000000}"/>
  <bookViews>
    <workbookView xWindow="-108" yWindow="-108" windowWidth="23256" windowHeight="12456" xr2:uid="{09386C8B-5B5A-4A76-AB79-10AB9D7358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8" i="1" l="1"/>
  <c r="T8" i="1"/>
  <c r="S8" i="1"/>
  <c r="R8" i="1"/>
  <c r="Q8" i="1"/>
  <c r="P8" i="1"/>
  <c r="O8" i="1"/>
  <c r="N8" i="1"/>
  <c r="M8" i="1"/>
  <c r="T7" i="1"/>
  <c r="S7" i="1"/>
  <c r="Q7" i="1"/>
  <c r="P7" i="1"/>
  <c r="N7" i="1"/>
  <c r="M7" i="1"/>
  <c r="T6" i="1"/>
  <c r="S6" i="1"/>
  <c r="Q6" i="1"/>
  <c r="P6" i="1"/>
  <c r="N6" i="1"/>
  <c r="M6" i="1"/>
  <c r="U5" i="1"/>
  <c r="T5" i="1"/>
  <c r="S5" i="1"/>
  <c r="R5" i="1"/>
  <c r="Q5" i="1"/>
  <c r="P5" i="1"/>
  <c r="O5" i="1"/>
  <c r="N5" i="1"/>
  <c r="M5" i="1"/>
  <c r="H38" i="1" l="1"/>
  <c r="I38" i="1"/>
  <c r="G38" i="1"/>
  <c r="F38" i="1"/>
  <c r="E38" i="1"/>
  <c r="F37" i="1"/>
  <c r="G37" i="1"/>
  <c r="H37" i="1"/>
  <c r="I37" i="1"/>
  <c r="E37" i="1"/>
  <c r="I36" i="1"/>
  <c r="H36" i="1"/>
  <c r="G36" i="1"/>
  <c r="F36" i="1"/>
  <c r="E36" i="1"/>
  <c r="E28" i="1"/>
  <c r="F28" i="1"/>
  <c r="I35" i="1"/>
  <c r="G35" i="1"/>
  <c r="F35" i="1"/>
  <c r="E35" i="1"/>
  <c r="I33" i="1"/>
  <c r="G33" i="1"/>
  <c r="I29" i="1"/>
  <c r="G29" i="1"/>
  <c r="I28" i="1"/>
  <c r="G28" i="1"/>
  <c r="H26" i="1"/>
  <c r="I26" i="1"/>
  <c r="G26" i="1"/>
  <c r="I25" i="1"/>
  <c r="G25" i="1"/>
  <c r="G10" i="1"/>
  <c r="I12" i="1"/>
  <c r="G12" i="1"/>
  <c r="I11" i="1"/>
  <c r="H11" i="1"/>
  <c r="G11" i="1"/>
  <c r="I10" i="1" l="1"/>
  <c r="H32" i="1" l="1"/>
  <c r="H31" i="1"/>
  <c r="H24" i="1"/>
  <c r="H23" i="1"/>
  <c r="H8" i="1"/>
  <c r="H12" i="1" s="1"/>
  <c r="H10" i="1" s="1"/>
  <c r="H35" i="1" l="1"/>
  <c r="H33" i="1"/>
  <c r="H29" i="1"/>
  <c r="H25" i="1"/>
  <c r="H28" i="1"/>
</calcChain>
</file>

<file path=xl/sharedStrings.xml><?xml version="1.0" encoding="utf-8"?>
<sst xmlns="http://schemas.openxmlformats.org/spreadsheetml/2006/main" count="59" uniqueCount="54">
  <si>
    <t>Fonds</t>
  </si>
  <si>
    <t>Projekta Nr.</t>
  </si>
  <si>
    <t>Finanšu dati, euro</t>
  </si>
  <si>
    <t>Konkrētais mērķis</t>
  </si>
  <si>
    <t>Kopējais finanšu piešķīrums no fondiem un valsts ieguldījums (NP)</t>
  </si>
  <si>
    <t>ES finanšu piešķīrums (NP)</t>
  </si>
  <si>
    <t>Atlasīto darbību kopējās attiecināmās izmaksas (GL)</t>
  </si>
  <si>
    <t>Fondu iemaksas atlasītajās darbībās (ES)</t>
  </si>
  <si>
    <t>KOPĀ 1.:</t>
  </si>
  <si>
    <r>
      <t xml:space="preserve">Atsevišķi </t>
    </r>
    <r>
      <rPr>
        <b/>
        <i/>
        <u/>
        <sz val="11"/>
        <color theme="1"/>
        <rFont val="Times New Roman"/>
        <family val="1"/>
        <charset val="186"/>
      </rPr>
      <t>konkrētās</t>
    </r>
    <r>
      <rPr>
        <b/>
        <i/>
        <sz val="11"/>
        <color theme="1"/>
        <rFont val="Times New Roman"/>
        <family val="1"/>
        <charset val="186"/>
      </rPr>
      <t xml:space="preserve"> darb.</t>
    </r>
  </si>
  <si>
    <r>
      <t xml:space="preserve">Atsevišķi </t>
    </r>
    <r>
      <rPr>
        <b/>
        <i/>
        <u/>
        <sz val="11"/>
        <color theme="1"/>
        <rFont val="Times New Roman"/>
        <family val="1"/>
        <charset val="186"/>
      </rPr>
      <t>parastās</t>
    </r>
    <r>
      <rPr>
        <b/>
        <i/>
        <sz val="11"/>
        <color theme="1"/>
        <rFont val="Times New Roman"/>
        <family val="1"/>
        <charset val="186"/>
      </rPr>
      <t xml:space="preserve"> darb.</t>
    </r>
  </si>
  <si>
    <t>KOPĀ 3.:</t>
  </si>
  <si>
    <r>
      <t xml:space="preserve">KOPĀ </t>
    </r>
    <r>
      <rPr>
        <b/>
        <i/>
        <u/>
        <sz val="11"/>
        <color theme="1"/>
        <rFont val="Times New Roman"/>
        <family val="1"/>
        <charset val="186"/>
      </rPr>
      <t>KONKRĒTĀS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</si>
  <si>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r>
      <t xml:space="preserve">KOPĀ </t>
    </r>
    <r>
      <rPr>
        <b/>
        <i/>
        <u/>
        <sz val="11"/>
        <color theme="1"/>
        <rFont val="Times New Roman"/>
        <family val="1"/>
        <charset val="186"/>
      </rPr>
      <t>PARASTĀS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</si>
  <si>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t>PMIF</t>
  </si>
  <si>
    <t>Atsevišķi KM projekti</t>
  </si>
  <si>
    <t>KOPĀ 2 (ar KM).:</t>
  </si>
  <si>
    <t>KOPĀ 2 (bez KM).:</t>
  </si>
  <si>
    <t>NVA/PMIF/2023/3</t>
  </si>
  <si>
    <t>NVA/PMIF/2024/1</t>
  </si>
  <si>
    <t>PMLP/PMIF/2023/2</t>
  </si>
  <si>
    <t>VRS/PMIF/2024/2</t>
  </si>
  <si>
    <t>PMLP/PMIF/2023/1</t>
  </si>
  <si>
    <t>PMIF/13.1./2022/1/01</t>
  </si>
  <si>
    <t>PMIF/13.2./2023/1/02</t>
  </si>
  <si>
    <t>PMIF/13.2./2023/1/05</t>
  </si>
  <si>
    <t>PMIF/13.2./2023/1/10</t>
  </si>
  <si>
    <t>PMIF/13.2./2023/1/11</t>
  </si>
  <si>
    <t>PMIF/13.3./2023/1/01</t>
  </si>
  <si>
    <t>PMIF/13.3./2023/1/03</t>
  </si>
  <si>
    <t>PMIF/13.3./2023/1/04</t>
  </si>
  <si>
    <t>PMIF/13.4./2024/1/01</t>
  </si>
  <si>
    <t>PMIF/13.4./2024/1/02</t>
  </si>
  <si>
    <t>VRS/PMIF/2023/4</t>
  </si>
  <si>
    <t>IOM/PMIF/2023/5</t>
  </si>
  <si>
    <t>-</t>
  </si>
  <si>
    <r>
      <t xml:space="preserve">KOPĀ PMIF </t>
    </r>
    <r>
      <rPr>
        <i/>
        <sz val="11"/>
        <color theme="1"/>
        <rFont val="Times New Roman"/>
        <family val="1"/>
        <charset val="186"/>
      </rPr>
      <t>(izņemot solidaritāti)</t>
    </r>
    <r>
      <rPr>
        <b/>
        <i/>
        <sz val="11"/>
        <color theme="1"/>
        <rFont val="Times New Roman"/>
        <family val="1"/>
        <charset val="186"/>
      </rPr>
      <t>:</t>
    </r>
  </si>
  <si>
    <t>Konkrētais mērķis:</t>
  </si>
  <si>
    <t>Finansējuma apguve, %</t>
  </si>
  <si>
    <t>GL pret NP KOPĀ</t>
  </si>
  <si>
    <r>
      <t xml:space="preserve">GL pret NP </t>
    </r>
    <r>
      <rPr>
        <b/>
        <i/>
        <u/>
        <sz val="11"/>
        <color theme="1"/>
        <rFont val="Times New Roman"/>
        <family val="1"/>
        <charset val="186"/>
      </rPr>
      <t>parastās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</si>
  <si>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r>
      <t xml:space="preserve">GL pret NP </t>
    </r>
    <r>
      <rPr>
        <b/>
        <i/>
        <u/>
        <sz val="11"/>
        <color theme="1"/>
        <rFont val="Times New Roman"/>
        <family val="1"/>
        <charset val="186"/>
      </rPr>
      <t>konkrētās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</si>
  <si>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t>SO1:</t>
  </si>
  <si>
    <t>SO2:</t>
  </si>
  <si>
    <t>SO3:</t>
  </si>
  <si>
    <t>KOPĀ:</t>
  </si>
  <si>
    <t>Saņēmēju deklarētie kopējie attiecināmie izdevumi (faktiskais)</t>
  </si>
  <si>
    <t>Faktiskais pret GL KOPĀ</t>
  </si>
  <si>
    <r>
      <t xml:space="preserve">Faktiskais pret GL </t>
    </r>
    <r>
      <rPr>
        <b/>
        <i/>
        <u/>
        <sz val="11"/>
        <color theme="1"/>
        <rFont val="Times New Roman"/>
        <family val="1"/>
        <charset val="186"/>
      </rPr>
      <t>parastās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</si>
  <si>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r>
      <t xml:space="preserve">Faktiskais pret GL </t>
    </r>
    <r>
      <rPr>
        <b/>
        <i/>
        <u/>
        <sz val="11"/>
        <color theme="1"/>
        <rFont val="Times New Roman"/>
        <family val="1"/>
        <charset val="186"/>
      </rPr>
      <t>konkrētās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</si>
  <si>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t>Faktiskais pret NP KOPĀ</t>
  </si>
  <si>
    <r>
      <t xml:space="preserve">Faktiskais pret NP </t>
    </r>
    <r>
      <rPr>
        <b/>
        <i/>
        <u/>
        <sz val="11"/>
        <color theme="1"/>
        <rFont val="Times New Roman"/>
        <family val="1"/>
        <charset val="186"/>
      </rPr>
      <t>parastās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</si>
  <si>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r>
      <t xml:space="preserve">Faktiskais pret NP </t>
    </r>
    <r>
      <rPr>
        <b/>
        <i/>
        <u/>
        <sz val="11"/>
        <color theme="1"/>
        <rFont val="Times New Roman"/>
        <family val="1"/>
        <charset val="186"/>
      </rPr>
      <t>konkrētās</t>
    </r>
    <r>
      <rPr>
        <b/>
        <i/>
        <sz val="11"/>
        <color theme="1"/>
        <rFont val="Times New Roman"/>
        <family val="1"/>
        <charset val="186"/>
      </rPr>
      <t xml:space="preserve"> darbības</t>
    </r>
  </si>
  <si>
    <t>PMIF gada snieguma ziņojuma 2.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</si>
</sst>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0.0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u/>
      <sz val="11"/>
      <color theme="1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3" fontId="2" fillId="4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3" fontId="4" fillId="3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6" fillId="5" borderId="1" xfId="0" applyFont="1" applyFill="1" applyBorder="1"/>
    <xf numFmtId="164" fontId="6" fillId="5" borderId="1" xfId="0" applyNumberFormat="1" applyFont="1" applyFill="1" applyBorder="1"/>
    <xf numFmtId="2" fontId="4" fillId="0" borderId="1" xfId="1" applyNumberFormat="1" applyFont="1" applyFill="1" applyBorder="1" applyAlignment="1">
      <alignment horizontal="right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4" fontId="6" fillId="5" borderId="1" xfId="0" applyNumberFormat="1" applyFont="1" applyFill="1" applyBorder="1" applyAlignment="1">
      <alignment horizontal="right" vertical="center"/>
    </xf>
    <xf numFmtId="165" fontId="6" fillId="5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417C0-E70A-4B2E-BB5E-C8C33B676DBD}">
  <dimension ref="B1:AB38"/>
  <sheetViews>
    <sheetView tabSelected="1" topLeftCell="H1" zoomScale="75" workbookViewId="0">
      <selection activeCell="Q4" sqref="Q4"/>
    </sheetView>
  </sheetViews>
  <sheetFormatPr defaultRowHeight="14.4" x14ac:dyDescent="0.3"/>
  <cols>
    <col min="2" max="2" width="7.6640625" customWidth="1"/>
    <col min="3" max="3" width="33" customWidth="1"/>
    <col min="4" max="4" width="10.21875" customWidth="1"/>
    <col min="5" max="5" width="17.88671875" customWidth="1"/>
    <col min="6" max="6" width="17.5546875" customWidth="1"/>
    <col min="7" max="7" width="20.21875" customWidth="1"/>
    <col min="8" max="8" width="26.88671875" customWidth="1"/>
    <col min="9" max="9" width="29" customWidth="1"/>
    <col min="12" max="12" width="10.33203125" customWidth="1"/>
    <col min="13" max="13" width="16.44140625" customWidth="1"/>
    <col min="14" max="14" width="15.21875" customWidth="1"/>
    <col min="15" max="15" width="13.44140625" customWidth="1"/>
    <col min="16" max="16" width="13.88671875" customWidth="1"/>
    <col min="17" max="17" width="15.88671875" customWidth="1"/>
    <col min="18" max="18" width="13.6640625" customWidth="1"/>
    <col min="19" max="19" width="12.77734375" customWidth="1"/>
    <col min="20" max="20" width="14.77734375" customWidth="1"/>
    <col min="21" max="21" width="14.21875" customWidth="1"/>
  </cols>
  <sheetData>
    <row r="1" spans="2:28" ht="21.6" customHeight="1" x14ac:dyDescent="0.3">
      <c r="X1" s="36" t="s">
        <v>53</v>
      </c>
      <c r="Y1" s="36"/>
      <c r="Z1" s="36"/>
      <c r="AA1" s="36"/>
      <c r="AB1" s="36"/>
    </row>
    <row r="2" spans="2:28" ht="12.6" customHeight="1" x14ac:dyDescent="0.3">
      <c r="B2" s="22" t="s">
        <v>0</v>
      </c>
      <c r="C2" s="23" t="s">
        <v>1</v>
      </c>
      <c r="D2" s="26" t="s">
        <v>2</v>
      </c>
      <c r="E2" s="27"/>
      <c r="F2" s="27"/>
      <c r="G2" s="27"/>
      <c r="H2" s="27"/>
      <c r="I2" s="28"/>
      <c r="L2" s="32" t="s">
        <v>37</v>
      </c>
      <c r="M2" s="35" t="s">
        <v>38</v>
      </c>
      <c r="N2" s="35"/>
      <c r="O2" s="35"/>
      <c r="P2" s="35"/>
      <c r="Q2" s="35"/>
      <c r="R2" s="35"/>
      <c r="S2" s="35"/>
      <c r="T2" s="35"/>
      <c r="U2" s="35"/>
    </row>
    <row r="3" spans="2:28" ht="14.4" customHeight="1" x14ac:dyDescent="0.3">
      <c r="B3" s="22"/>
      <c r="C3" s="24"/>
      <c r="D3" s="29"/>
      <c r="E3" s="30"/>
      <c r="F3" s="30"/>
      <c r="G3" s="30"/>
      <c r="H3" s="30"/>
      <c r="I3" s="31"/>
      <c r="L3" s="33"/>
      <c r="M3" s="35"/>
      <c r="N3" s="35"/>
      <c r="O3" s="35"/>
      <c r="P3" s="35"/>
      <c r="Q3" s="35"/>
      <c r="R3" s="35"/>
      <c r="S3" s="35"/>
      <c r="T3" s="35"/>
      <c r="U3" s="35"/>
    </row>
    <row r="4" spans="2:28" ht="57.6" x14ac:dyDescent="0.3">
      <c r="B4" s="22"/>
      <c r="C4" s="25"/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46</v>
      </c>
      <c r="L4" s="34"/>
      <c r="M4" s="15" t="s">
        <v>39</v>
      </c>
      <c r="N4" s="15" t="s">
        <v>40</v>
      </c>
      <c r="O4" s="15" t="s">
        <v>41</v>
      </c>
      <c r="P4" s="16" t="s">
        <v>47</v>
      </c>
      <c r="Q4" s="16" t="s">
        <v>48</v>
      </c>
      <c r="R4" s="16" t="s">
        <v>49</v>
      </c>
      <c r="S4" s="17" t="s">
        <v>50</v>
      </c>
      <c r="T4" s="17" t="s">
        <v>51</v>
      </c>
      <c r="U4" s="17" t="s">
        <v>52</v>
      </c>
    </row>
    <row r="5" spans="2:28" x14ac:dyDescent="0.3">
      <c r="B5" s="2" t="s">
        <v>14</v>
      </c>
      <c r="C5" s="3"/>
      <c r="D5" s="2">
        <v>1</v>
      </c>
      <c r="E5" s="4"/>
      <c r="F5" s="4"/>
      <c r="G5" s="4"/>
      <c r="H5" s="4"/>
      <c r="I5" s="4"/>
      <c r="L5" s="18" t="s">
        <v>42</v>
      </c>
      <c r="M5" s="19">
        <f>(G10/E10)*100</f>
        <v>74.662954173259678</v>
      </c>
      <c r="N5" s="19">
        <f>(G12/E12)*100</f>
        <v>64.51227230046949</v>
      </c>
      <c r="O5" s="19">
        <f>(G11/E11)*100</f>
        <v>100.00000773437499</v>
      </c>
      <c r="P5" s="19">
        <f>(I10/G10)*100</f>
        <v>42.487725127913379</v>
      </c>
      <c r="Q5" s="19">
        <f>(I12/G12)*100</f>
        <v>67.503543308060742</v>
      </c>
      <c r="R5" s="19">
        <f>(I11/G11)*100</f>
        <v>2.2050865464776135</v>
      </c>
      <c r="S5" s="19">
        <f>(I10/E10)*100</f>
        <v>31.722590741514502</v>
      </c>
      <c r="T5" s="19">
        <f>(I12/E12)*100</f>
        <v>43.548069671361496</v>
      </c>
      <c r="U5" s="19">
        <f>(I11/E11)*100</f>
        <v>2.2050867170272759</v>
      </c>
    </row>
    <row r="6" spans="2:28" x14ac:dyDescent="0.3">
      <c r="B6" s="5"/>
      <c r="C6" s="5" t="s">
        <v>18</v>
      </c>
      <c r="D6" s="5"/>
      <c r="E6" s="6"/>
      <c r="F6" s="6"/>
      <c r="G6" s="6">
        <v>500000</v>
      </c>
      <c r="H6" s="6">
        <v>375000</v>
      </c>
      <c r="I6" s="6">
        <v>354084.89</v>
      </c>
      <c r="L6" s="18" t="s">
        <v>43</v>
      </c>
      <c r="M6" s="19">
        <f>(G25/E25)*100</f>
        <v>37.92043373443984</v>
      </c>
      <c r="N6" s="19">
        <f>(G28/E28)*100</f>
        <v>37.92043373443984</v>
      </c>
      <c r="O6" s="19"/>
      <c r="P6" s="19">
        <f>(I25/G25)*100</f>
        <v>43.157627078326236</v>
      </c>
      <c r="Q6" s="19">
        <f>(I28/G28)*100</f>
        <v>43.157627078326236</v>
      </c>
      <c r="R6" s="19"/>
      <c r="S6" s="19">
        <f>(I25/E25)*100</f>
        <v>16.365559377593364</v>
      </c>
      <c r="T6" s="19">
        <f>(I28/E28)*100</f>
        <v>16.365559377593364</v>
      </c>
      <c r="U6" s="19"/>
    </row>
    <row r="7" spans="2:28" x14ac:dyDescent="0.3">
      <c r="B7" s="5"/>
      <c r="C7" s="5" t="s">
        <v>19</v>
      </c>
      <c r="D7" s="5"/>
      <c r="E7" s="6"/>
      <c r="F7" s="6"/>
      <c r="G7" s="6">
        <v>4266667</v>
      </c>
      <c r="H7" s="6">
        <v>3200000</v>
      </c>
      <c r="I7" s="6">
        <v>94083.7</v>
      </c>
      <c r="L7" s="18" t="s">
        <v>44</v>
      </c>
      <c r="M7" s="19">
        <f>(G33/E33)*100</f>
        <v>97.745059748263472</v>
      </c>
      <c r="N7" s="19">
        <f>(G35/E35)*100</f>
        <v>97.745059748263472</v>
      </c>
      <c r="O7" s="19"/>
      <c r="P7" s="19">
        <f>(I33/G33)*100</f>
        <v>61.122178763822433</v>
      </c>
      <c r="Q7" s="19">
        <f>(I35/G35)*100</f>
        <v>61.122178763822433</v>
      </c>
      <c r="R7" s="19"/>
      <c r="S7" s="19">
        <f>(I33/E33)*100</f>
        <v>59.743910152138646</v>
      </c>
      <c r="T7" s="19">
        <f>(I35/E35)*100</f>
        <v>59.743910152138646</v>
      </c>
      <c r="U7" s="19"/>
    </row>
    <row r="8" spans="2:28" x14ac:dyDescent="0.3">
      <c r="B8" s="5"/>
      <c r="C8" s="5" t="s">
        <v>20</v>
      </c>
      <c r="D8" s="5"/>
      <c r="E8" s="6"/>
      <c r="F8" s="6"/>
      <c r="G8" s="6">
        <v>5870557</v>
      </c>
      <c r="H8" s="6">
        <f>G8*75%</f>
        <v>4402917.75</v>
      </c>
      <c r="I8" s="6">
        <v>4252622.2699999996</v>
      </c>
      <c r="L8" s="20" t="s">
        <v>45</v>
      </c>
      <c r="M8" s="21">
        <f>(G36/E36)*100</f>
        <v>56.654816072964451</v>
      </c>
      <c r="N8" s="21">
        <f>(G38/E38)*100</f>
        <v>61.369295074095263</v>
      </c>
      <c r="O8" s="21">
        <f>(G37/E37)*100</f>
        <v>100.00000773437499</v>
      </c>
      <c r="P8" s="21">
        <f>(I36/G36)*100</f>
        <v>46.028122179925802</v>
      </c>
      <c r="Q8" s="21">
        <f>(I38/G38)*100</f>
        <v>55.211891637884932</v>
      </c>
      <c r="R8" s="21">
        <f>(I37/G37)*100</f>
        <v>2.2050865464776135</v>
      </c>
      <c r="S8" s="21">
        <f>(I36/E36)*100</f>
        <v>26.077147962876317</v>
      </c>
      <c r="T8" s="21">
        <f>(I38/E38)*100</f>
        <v>33.883148695243328</v>
      </c>
      <c r="U8" s="21">
        <f>(I37/E37)*100</f>
        <v>2.2050867170272759</v>
      </c>
    </row>
    <row r="9" spans="2:28" x14ac:dyDescent="0.3">
      <c r="B9" s="5"/>
      <c r="C9" s="5" t="s">
        <v>21</v>
      </c>
      <c r="D9" s="5"/>
      <c r="E9" s="6"/>
      <c r="F9" s="6"/>
      <c r="G9" s="6">
        <v>500000</v>
      </c>
      <c r="H9" s="6">
        <v>375000</v>
      </c>
      <c r="I9" s="6">
        <v>31162.26</v>
      </c>
    </row>
    <row r="10" spans="2:28" x14ac:dyDescent="0.3">
      <c r="B10" s="5"/>
      <c r="C10" s="7" t="s">
        <v>8</v>
      </c>
      <c r="D10" s="7"/>
      <c r="E10" s="8">
        <v>14916666.67</v>
      </c>
      <c r="F10" s="8">
        <v>11187500</v>
      </c>
      <c r="G10" s="8">
        <f>G11+G12</f>
        <v>11137224</v>
      </c>
      <c r="H10" s="8">
        <f t="shared" ref="H10" si="0">H11+H12</f>
        <v>8352917.75</v>
      </c>
      <c r="I10" s="8">
        <f>I11+I12</f>
        <v>4731953.1199999992</v>
      </c>
    </row>
    <row r="11" spans="2:28" x14ac:dyDescent="0.3">
      <c r="B11" s="5"/>
      <c r="C11" s="7" t="s">
        <v>9</v>
      </c>
      <c r="D11" s="7"/>
      <c r="E11" s="8">
        <v>4266666.67</v>
      </c>
      <c r="F11" s="8">
        <v>3200000</v>
      </c>
      <c r="G11" s="8">
        <f>G7</f>
        <v>4266667</v>
      </c>
      <c r="H11" s="8">
        <f>H7</f>
        <v>3200000</v>
      </c>
      <c r="I11" s="8">
        <f>I7</f>
        <v>94083.7</v>
      </c>
    </row>
    <row r="12" spans="2:28" x14ac:dyDescent="0.3">
      <c r="B12" s="5"/>
      <c r="C12" s="7" t="s">
        <v>10</v>
      </c>
      <c r="D12" s="7"/>
      <c r="E12" s="8">
        <v>10650000</v>
      </c>
      <c r="F12" s="8">
        <v>7987500</v>
      </c>
      <c r="G12" s="8">
        <f>G6+G8+G9</f>
        <v>6870557</v>
      </c>
      <c r="H12" s="8">
        <f t="shared" ref="H12" si="1">H6+H8+H9</f>
        <v>5152917.75</v>
      </c>
      <c r="I12" s="8">
        <f>I6+I8+I9</f>
        <v>4637869.419999999</v>
      </c>
    </row>
    <row r="13" spans="2:28" x14ac:dyDescent="0.3">
      <c r="B13" s="2"/>
      <c r="C13" s="3"/>
      <c r="D13" s="2">
        <v>2</v>
      </c>
      <c r="E13" s="4"/>
      <c r="F13" s="4"/>
      <c r="G13" s="4"/>
      <c r="H13" s="4"/>
      <c r="I13" s="4"/>
    </row>
    <row r="14" spans="2:28" x14ac:dyDescent="0.3">
      <c r="B14" s="5"/>
      <c r="C14" s="5" t="s">
        <v>22</v>
      </c>
      <c r="D14" s="5"/>
      <c r="E14" s="6"/>
      <c r="F14" s="6"/>
      <c r="G14" s="6">
        <v>2969379</v>
      </c>
      <c r="H14" s="6">
        <v>2227034.25</v>
      </c>
      <c r="I14" s="6">
        <v>900290.05</v>
      </c>
    </row>
    <row r="15" spans="2:28" x14ac:dyDescent="0.3">
      <c r="B15" s="5"/>
      <c r="C15" s="5" t="s">
        <v>23</v>
      </c>
      <c r="D15" s="9"/>
      <c r="E15" s="9"/>
      <c r="F15" s="9"/>
      <c r="G15" s="6">
        <v>2559526</v>
      </c>
      <c r="H15" s="6">
        <v>1919644.5</v>
      </c>
      <c r="I15" s="6">
        <v>934319.5</v>
      </c>
    </row>
    <row r="16" spans="2:28" x14ac:dyDescent="0.3">
      <c r="B16" s="5"/>
      <c r="C16" s="5" t="s">
        <v>24</v>
      </c>
      <c r="D16" s="9"/>
      <c r="E16" s="9"/>
      <c r="F16" s="9"/>
      <c r="G16" s="6">
        <v>524187.65</v>
      </c>
      <c r="H16" s="6">
        <v>393140.74</v>
      </c>
      <c r="I16" s="6">
        <v>450227.99</v>
      </c>
    </row>
    <row r="17" spans="2:9" x14ac:dyDescent="0.3">
      <c r="B17" s="5"/>
      <c r="C17" s="5" t="s">
        <v>25</v>
      </c>
      <c r="D17" s="9"/>
      <c r="E17" s="9"/>
      <c r="F17" s="9"/>
      <c r="G17" s="6">
        <v>691434</v>
      </c>
      <c r="H17" s="6">
        <v>518575.5</v>
      </c>
      <c r="I17" s="6">
        <v>623122.12</v>
      </c>
    </row>
    <row r="18" spans="2:9" x14ac:dyDescent="0.3">
      <c r="B18" s="5"/>
      <c r="C18" s="5" t="s">
        <v>26</v>
      </c>
      <c r="D18" s="9"/>
      <c r="E18" s="9"/>
      <c r="F18" s="9"/>
      <c r="G18" s="6">
        <v>685388.5</v>
      </c>
      <c r="H18" s="6">
        <v>514041.38</v>
      </c>
      <c r="I18" s="6">
        <v>382923.3</v>
      </c>
    </row>
    <row r="19" spans="2:9" x14ac:dyDescent="0.3">
      <c r="B19" s="5"/>
      <c r="C19" s="5" t="s">
        <v>27</v>
      </c>
      <c r="D19" s="9"/>
      <c r="E19" s="9"/>
      <c r="F19" s="9"/>
      <c r="G19" s="6">
        <v>398489.4</v>
      </c>
      <c r="H19" s="6">
        <v>298867.05</v>
      </c>
      <c r="I19" s="6">
        <v>268282.28000000003</v>
      </c>
    </row>
    <row r="20" spans="2:9" x14ac:dyDescent="0.3">
      <c r="B20" s="5"/>
      <c r="C20" s="5" t="s">
        <v>28</v>
      </c>
      <c r="D20" s="9"/>
      <c r="E20" s="9"/>
      <c r="F20" s="9"/>
      <c r="G20" s="6">
        <v>249784.94</v>
      </c>
      <c r="H20" s="6">
        <v>187338.7</v>
      </c>
      <c r="I20" s="6">
        <v>101809.74</v>
      </c>
    </row>
    <row r="21" spans="2:9" x14ac:dyDescent="0.3">
      <c r="B21" s="5"/>
      <c r="C21" s="5" t="s">
        <v>29</v>
      </c>
      <c r="D21" s="9"/>
      <c r="E21" s="9"/>
      <c r="F21" s="9"/>
      <c r="G21" s="6">
        <v>257870</v>
      </c>
      <c r="H21" s="6">
        <v>193402.5</v>
      </c>
      <c r="I21" s="6">
        <v>84283.85</v>
      </c>
    </row>
    <row r="22" spans="2:9" x14ac:dyDescent="0.3">
      <c r="B22" s="5"/>
      <c r="C22" s="5" t="s">
        <v>30</v>
      </c>
      <c r="D22" s="9"/>
      <c r="E22" s="9"/>
      <c r="F22" s="9"/>
      <c r="G22" s="6">
        <v>302765.06</v>
      </c>
      <c r="H22" s="6">
        <v>227073.8</v>
      </c>
      <c r="I22" s="6">
        <v>92838.24</v>
      </c>
    </row>
    <row r="23" spans="2:9" x14ac:dyDescent="0.3">
      <c r="B23" s="5"/>
      <c r="C23" s="5" t="s">
        <v>31</v>
      </c>
      <c r="D23" s="9"/>
      <c r="E23" s="9"/>
      <c r="F23" s="9"/>
      <c r="G23" s="6">
        <v>253245.46</v>
      </c>
      <c r="H23" s="6">
        <f>G23*75%</f>
        <v>189934.095</v>
      </c>
      <c r="I23" s="6">
        <v>100195.87</v>
      </c>
    </row>
    <row r="24" spans="2:9" x14ac:dyDescent="0.3">
      <c r="B24" s="5"/>
      <c r="C24" s="5" t="s">
        <v>32</v>
      </c>
      <c r="D24" s="9"/>
      <c r="E24" s="9"/>
      <c r="F24" s="9"/>
      <c r="G24" s="6">
        <v>246754.52</v>
      </c>
      <c r="H24" s="6">
        <f>G24*75%</f>
        <v>185065.88999999998</v>
      </c>
      <c r="I24" s="6">
        <v>5806.87</v>
      </c>
    </row>
    <row r="25" spans="2:9" x14ac:dyDescent="0.3">
      <c r="B25" s="5"/>
      <c r="C25" s="7" t="s">
        <v>16</v>
      </c>
      <c r="D25" s="7"/>
      <c r="E25" s="8">
        <v>24100000</v>
      </c>
      <c r="F25" s="8">
        <v>18075000</v>
      </c>
      <c r="G25" s="8">
        <f>SUM(G14:G24)</f>
        <v>9138824.5300000012</v>
      </c>
      <c r="H25" s="8">
        <f t="shared" ref="H25:I25" si="2">SUM(H14:H24)</f>
        <v>6854118.4049999993</v>
      </c>
      <c r="I25" s="8">
        <f t="shared" si="2"/>
        <v>3944099.810000001</v>
      </c>
    </row>
    <row r="26" spans="2:9" x14ac:dyDescent="0.3">
      <c r="B26" s="5"/>
      <c r="C26" s="7" t="s">
        <v>17</v>
      </c>
      <c r="D26" s="7"/>
      <c r="E26" s="8"/>
      <c r="F26" s="8"/>
      <c r="G26" s="8">
        <f>G14</f>
        <v>2969379</v>
      </c>
      <c r="H26" s="8">
        <f t="shared" ref="H26:I26" si="3">H14</f>
        <v>2227034.25</v>
      </c>
      <c r="I26" s="8">
        <f t="shared" si="3"/>
        <v>900290.05</v>
      </c>
    </row>
    <row r="27" spans="2:9" x14ac:dyDescent="0.3">
      <c r="B27" s="5"/>
      <c r="C27" s="7" t="s">
        <v>9</v>
      </c>
      <c r="D27" s="7"/>
      <c r="E27" s="8" t="s">
        <v>35</v>
      </c>
      <c r="F27" s="8" t="s">
        <v>35</v>
      </c>
      <c r="G27" s="8">
        <v>0</v>
      </c>
      <c r="H27" s="8">
        <v>0</v>
      </c>
      <c r="I27" s="8">
        <v>0</v>
      </c>
    </row>
    <row r="28" spans="2:9" x14ac:dyDescent="0.3">
      <c r="B28" s="5"/>
      <c r="C28" s="7" t="s">
        <v>10</v>
      </c>
      <c r="D28" s="7"/>
      <c r="E28" s="8">
        <f>E25</f>
        <v>24100000</v>
      </c>
      <c r="F28" s="8">
        <f>F25</f>
        <v>18075000</v>
      </c>
      <c r="G28" s="8">
        <f>SUM(G14:G24)</f>
        <v>9138824.5300000012</v>
      </c>
      <c r="H28" s="8">
        <f t="shared" ref="H28:I28" si="4">SUM(H14:H24)</f>
        <v>6854118.4049999993</v>
      </c>
      <c r="I28" s="8">
        <f t="shared" si="4"/>
        <v>3944099.810000001</v>
      </c>
    </row>
    <row r="29" spans="2:9" x14ac:dyDescent="0.3">
      <c r="B29" s="5"/>
      <c r="C29" s="7" t="s">
        <v>15</v>
      </c>
      <c r="D29" s="7"/>
      <c r="E29" s="8"/>
      <c r="F29" s="8"/>
      <c r="G29" s="8">
        <f>SUM(G15:G24)</f>
        <v>6169445.5300000003</v>
      </c>
      <c r="H29" s="8">
        <f t="shared" ref="H29:I29" si="5">SUM(H15:H24)</f>
        <v>4627084.1549999993</v>
      </c>
      <c r="I29" s="8">
        <f t="shared" si="5"/>
        <v>3043809.7600000002</v>
      </c>
    </row>
    <row r="30" spans="2:9" x14ac:dyDescent="0.3">
      <c r="B30" s="10"/>
      <c r="C30" s="3"/>
      <c r="D30" s="2">
        <v>3</v>
      </c>
      <c r="E30" s="4"/>
      <c r="F30" s="4"/>
      <c r="G30" s="4"/>
      <c r="H30" s="4"/>
      <c r="I30" s="4"/>
    </row>
    <row r="31" spans="2:9" x14ac:dyDescent="0.3">
      <c r="B31" s="5"/>
      <c r="C31" s="5" t="s">
        <v>33</v>
      </c>
      <c r="D31" s="5"/>
      <c r="E31" s="6"/>
      <c r="F31" s="6"/>
      <c r="G31" s="6">
        <v>3660265</v>
      </c>
      <c r="H31" s="6">
        <f>G31*75%</f>
        <v>2745198.75</v>
      </c>
      <c r="I31" s="6">
        <v>2658976.75</v>
      </c>
    </row>
    <row r="32" spans="2:9" x14ac:dyDescent="0.3">
      <c r="B32" s="5"/>
      <c r="C32" s="5" t="s">
        <v>34</v>
      </c>
      <c r="D32" s="5"/>
      <c r="E32" s="6"/>
      <c r="F32" s="6"/>
      <c r="G32" s="6">
        <v>690000</v>
      </c>
      <c r="H32" s="6">
        <f>G32*75%</f>
        <v>517500</v>
      </c>
      <c r="I32" s="14">
        <v>0</v>
      </c>
    </row>
    <row r="33" spans="2:9" x14ac:dyDescent="0.3">
      <c r="B33" s="5"/>
      <c r="C33" s="7" t="s">
        <v>11</v>
      </c>
      <c r="D33" s="7"/>
      <c r="E33" s="8">
        <v>4450623.91</v>
      </c>
      <c r="F33" s="8">
        <v>3337967.93</v>
      </c>
      <c r="G33" s="8">
        <f>SUM(G31:G32)</f>
        <v>4350265</v>
      </c>
      <c r="H33" s="8">
        <f t="shared" ref="H33:I33" si="6">SUM(H31:H32)</f>
        <v>3262698.75</v>
      </c>
      <c r="I33" s="8">
        <f t="shared" si="6"/>
        <v>2658976.75</v>
      </c>
    </row>
    <row r="34" spans="2:9" x14ac:dyDescent="0.3">
      <c r="B34" s="5"/>
      <c r="C34" s="7" t="s">
        <v>9</v>
      </c>
      <c r="D34" s="7"/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2:9" x14ac:dyDescent="0.3">
      <c r="B35" s="5"/>
      <c r="C35" s="7" t="s">
        <v>10</v>
      </c>
      <c r="D35" s="7"/>
      <c r="E35" s="8">
        <f>E33</f>
        <v>4450623.91</v>
      </c>
      <c r="F35" s="8">
        <f>F33</f>
        <v>3337967.93</v>
      </c>
      <c r="G35" s="8">
        <f>G31+G32</f>
        <v>4350265</v>
      </c>
      <c r="H35" s="8">
        <f t="shared" ref="H35:I35" si="7">H31+H32</f>
        <v>3262698.75</v>
      </c>
      <c r="I35" s="8">
        <f t="shared" si="7"/>
        <v>2658976.75</v>
      </c>
    </row>
    <row r="36" spans="2:9" ht="15" customHeight="1" x14ac:dyDescent="0.3">
      <c r="C36" s="11" t="s">
        <v>36</v>
      </c>
      <c r="D36" s="12"/>
      <c r="E36" s="13">
        <f>E10+E25+E33</f>
        <v>43467290.579999998</v>
      </c>
      <c r="F36" s="13">
        <f>F10+F25+F33</f>
        <v>32600467.93</v>
      </c>
      <c r="G36" s="13">
        <f>G10+G25+G33</f>
        <v>24626313.530000001</v>
      </c>
      <c r="H36" s="13">
        <f>H10+H25+H33</f>
        <v>18469734.905000001</v>
      </c>
      <c r="I36" s="13">
        <f>I10+I25+I33</f>
        <v>11335029.68</v>
      </c>
    </row>
    <row r="37" spans="2:9" x14ac:dyDescent="0.3">
      <c r="C37" s="11" t="s">
        <v>12</v>
      </c>
      <c r="D37" s="12"/>
      <c r="E37" s="13">
        <f>E11</f>
        <v>4266666.67</v>
      </c>
      <c r="F37" s="13">
        <f t="shared" ref="F37:I37" si="8">F11</f>
        <v>3200000</v>
      </c>
      <c r="G37" s="13">
        <f t="shared" si="8"/>
        <v>4266667</v>
      </c>
      <c r="H37" s="13">
        <f t="shared" si="8"/>
        <v>3200000</v>
      </c>
      <c r="I37" s="13">
        <f t="shared" si="8"/>
        <v>94083.7</v>
      </c>
    </row>
    <row r="38" spans="2:9" x14ac:dyDescent="0.3">
      <c r="C38" s="11" t="s">
        <v>13</v>
      </c>
      <c r="D38" s="12"/>
      <c r="E38" s="13">
        <f>E12+F28+E35</f>
        <v>33175623.91</v>
      </c>
      <c r="F38" s="13">
        <f>F12+F28+F35</f>
        <v>29400467.93</v>
      </c>
      <c r="G38" s="13">
        <f>G12+G28+G35</f>
        <v>20359646.530000001</v>
      </c>
      <c r="H38" s="13">
        <f>H12+H28+H35</f>
        <v>15269734.904999999</v>
      </c>
      <c r="I38" s="13">
        <f>I12+I28+I35</f>
        <v>11240945.98</v>
      </c>
    </row>
  </sheetData>
  <mergeCells count="6">
    <mergeCell ref="X1:AB1"/>
    <mergeCell ref="B2:B4"/>
    <mergeCell ref="C2:C4"/>
    <mergeCell ref="D2:I3"/>
    <mergeCell ref="L2:L4"/>
    <mergeCell ref="M2:U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Laura Maļugina</dc:creator>
  <cp:lastModifiedBy>Elīna Laura Maļugina</cp:lastModifiedBy>
  <dcterms:created xsi:type="dcterms:W3CDTF">2025-11-11T07:48:27Z</dcterms:created>
  <dcterms:modified xsi:type="dcterms:W3CDTF">2026-02-12T11:27:03Z</dcterms:modified>
</cp:coreProperties>
</file>