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_FONDI2021-2027\Dokumenti_saturam\Apvienota_UK_lemumi\2026. gads\Nr.1\LEMUMS_NR_1\"/>
    </mc:Choice>
  </mc:AlternateContent>
  <xr:revisionPtr revIDLastSave="0" documentId="13_ncr:1_{3EC68F31-8105-4336-9092-D06327096EC2}" xr6:coauthVersionLast="47" xr6:coauthVersionMax="47" xr10:uidLastSave="{00000000-0000-0000-0000-000000000000}"/>
  <bookViews>
    <workbookView xWindow="-108" yWindow="-108" windowWidth="23256" windowHeight="12456" xr2:uid="{76615030-2EAF-4EDE-816B-6711B223A44A}"/>
  </bookViews>
  <sheets>
    <sheet name="I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I20" i="1"/>
  <c r="H20" i="1"/>
  <c r="G20" i="1"/>
  <c r="I19" i="1"/>
  <c r="H19" i="1"/>
  <c r="G19" i="1"/>
  <c r="R6" i="1" l="1"/>
  <c r="P6" i="1"/>
  <c r="R8" i="1"/>
  <c r="Q8" i="1"/>
  <c r="N8" i="1"/>
  <c r="S7" i="1"/>
  <c r="R7" i="1"/>
  <c r="P7" i="1"/>
  <c r="T6" i="1"/>
  <c r="S6" i="1"/>
  <c r="Q6" i="1"/>
  <c r="O6" i="1"/>
  <c r="N6" i="1"/>
  <c r="M6" i="1"/>
  <c r="L6" i="1"/>
  <c r="F32" i="1"/>
  <c r="E32" i="1"/>
  <c r="E31" i="1"/>
  <c r="I28" i="1"/>
  <c r="I30" i="1" s="1"/>
  <c r="G28" i="1"/>
  <c r="G30" i="1" s="1"/>
  <c r="M7" i="1" s="1"/>
  <c r="E30" i="1"/>
  <c r="H32" i="1"/>
  <c r="I32" i="1"/>
  <c r="T8" i="1" s="1"/>
  <c r="G32" i="1"/>
  <c r="I18" i="1"/>
  <c r="G18" i="1"/>
  <c r="F28" i="1"/>
  <c r="F31" i="1" s="1"/>
  <c r="F12" i="1"/>
  <c r="F33" i="1" s="1"/>
  <c r="I10" i="1"/>
  <c r="I12" i="1" s="1"/>
  <c r="G10" i="1"/>
  <c r="G12" i="1" s="1"/>
  <c r="E12" i="1"/>
  <c r="H27" i="1"/>
  <c r="H26" i="1"/>
  <c r="H25" i="1"/>
  <c r="H24" i="1"/>
  <c r="H23" i="1"/>
  <c r="H22" i="1"/>
  <c r="H17" i="1"/>
  <c r="H9" i="1"/>
  <c r="H10" i="1" s="1"/>
  <c r="H12" i="1" s="1"/>
  <c r="O7" i="1" l="1"/>
  <c r="L7" i="1"/>
  <c r="M5" i="1"/>
  <c r="P5" i="1"/>
  <c r="O5" i="1"/>
  <c r="L5" i="1"/>
  <c r="R5" i="1"/>
  <c r="S5" i="1"/>
  <c r="H28" i="1"/>
  <c r="H30" i="1" s="1"/>
  <c r="H18" i="1"/>
  <c r="I33" i="1"/>
  <c r="S8" i="1" s="1"/>
  <c r="E33" i="1"/>
  <c r="G33" i="1"/>
  <c r="G31" i="1"/>
  <c r="I31" i="1"/>
  <c r="L8" i="1" l="1"/>
  <c r="O8" i="1"/>
  <c r="M8" i="1"/>
  <c r="P8" i="1"/>
  <c r="H31" i="1"/>
</calcChain>
</file>

<file path=xl/sharedStrings.xml><?xml version="1.0" encoding="utf-8"?>
<sst xmlns="http://schemas.openxmlformats.org/spreadsheetml/2006/main" count="52" uniqueCount="48">
  <si>
    <t>Fonds</t>
  </si>
  <si>
    <t>Projekta Nr.</t>
  </si>
  <si>
    <t>Konkrētais mērķis</t>
  </si>
  <si>
    <t>IDF</t>
  </si>
  <si>
    <t>VDD/IDF/2023/4</t>
  </si>
  <si>
    <t>VP/IDF/2023/7</t>
  </si>
  <si>
    <t>IC/IDF/2024/4</t>
  </si>
  <si>
    <t>VP/IDF/2024/7</t>
  </si>
  <si>
    <t>VP/IDF/2023/2</t>
  </si>
  <si>
    <t>VID/IDF/2023/1</t>
  </si>
  <si>
    <t>VP/IDF/2024/2</t>
  </si>
  <si>
    <t>VP/IDF/2024/6</t>
  </si>
  <si>
    <t>VP/IDF/2023/5</t>
  </si>
  <si>
    <t>VDD/IDF/2023/3</t>
  </si>
  <si>
    <t>VP/IDF/2024/1</t>
  </si>
  <si>
    <t>VP/IDF/2024/3</t>
  </si>
  <si>
    <t>VP/IDF/2024/5</t>
  </si>
  <si>
    <t>VUGD/IDF/2023/6</t>
  </si>
  <si>
    <t>Atlasīto darbību kopējās attiecināmās izmaksas (GL)</t>
  </si>
  <si>
    <t>Kopējais finanšu piešķīrums no fondiem un valsts ieguldījums (NP)</t>
  </si>
  <si>
    <t>KOPĀ IDF:</t>
  </si>
  <si>
    <t>KOPĀ 1.:</t>
  </si>
  <si>
    <t>KOPĀ 2.:</t>
  </si>
  <si>
    <t>ES finanšu piešķīrums (NP)</t>
  </si>
  <si>
    <t>KOPĀ 3.:</t>
  </si>
  <si>
    <r>
      <t xml:space="preserve">Atsevišķi </t>
    </r>
    <r>
      <rPr>
        <b/>
        <i/>
        <u/>
        <sz val="11"/>
        <color theme="1"/>
        <rFont val="Times New Roman"/>
        <family val="1"/>
        <charset val="186"/>
      </rPr>
      <t>konkrētās</t>
    </r>
    <r>
      <rPr>
        <b/>
        <i/>
        <sz val="11"/>
        <color theme="1"/>
        <rFont val="Times New Roman"/>
        <family val="1"/>
        <charset val="186"/>
      </rPr>
      <t xml:space="preserve"> darb.</t>
    </r>
  </si>
  <si>
    <r>
      <t xml:space="preserve">Atsevišķi </t>
    </r>
    <r>
      <rPr>
        <b/>
        <i/>
        <u/>
        <sz val="11"/>
        <color theme="1"/>
        <rFont val="Times New Roman"/>
        <family val="1"/>
        <charset val="186"/>
      </rPr>
      <t>parastās</t>
    </r>
    <r>
      <rPr>
        <b/>
        <i/>
        <sz val="11"/>
        <color theme="1"/>
        <rFont val="Times New Roman"/>
        <family val="1"/>
        <charset val="186"/>
      </rPr>
      <t xml:space="preserve"> darb.</t>
    </r>
  </si>
  <si>
    <r>
      <t xml:space="preserve">KOPĀ </t>
    </r>
    <r>
      <rPr>
        <b/>
        <i/>
        <u/>
        <sz val="11"/>
        <color theme="1"/>
        <rFont val="Times New Roman"/>
        <family val="1"/>
        <charset val="186"/>
      </rPr>
      <t>KONKRĒTĀS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</si>
  <si>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r>
      <t xml:space="preserve">KOPĀ </t>
    </r>
    <r>
      <rPr>
        <b/>
        <i/>
        <u/>
        <sz val="11"/>
        <color theme="1"/>
        <rFont val="Times New Roman"/>
        <family val="1"/>
        <charset val="186"/>
      </rPr>
      <t>PARASTĀS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</si>
  <si>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t>Finansējuma apguve, %</t>
  </si>
  <si>
    <t>GL pret NP KOPĀ</t>
  </si>
  <si>
    <t>Konkrētais mērķis:</t>
  </si>
  <si>
    <t>SO1:</t>
  </si>
  <si>
    <t>SO2:</t>
  </si>
  <si>
    <t>SO3:</t>
  </si>
  <si>
    <t>KOPĀ:</t>
  </si>
  <si>
    <t>Finanšu dati, euro</t>
  </si>
  <si>
    <r>
      <t xml:space="preserve">GL pret NP </t>
    </r>
    <r>
      <rPr>
        <b/>
        <i/>
        <u/>
        <sz val="11"/>
        <color theme="1"/>
        <rFont val="Times New Roman"/>
        <family val="1"/>
        <charset val="186"/>
      </rPr>
      <t>parastās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</si>
  <si>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r>
      <t xml:space="preserve">GL pret NP </t>
    </r>
    <r>
      <rPr>
        <b/>
        <i/>
        <u/>
        <sz val="11"/>
        <color theme="1"/>
        <rFont val="Times New Roman"/>
        <family val="1"/>
        <charset val="186"/>
      </rPr>
      <t>konkrētās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</si>
  <si>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t>Fondu iemaksas atlasītajās darbībās (ES)</t>
  </si>
  <si>
    <t>Saņēmēju deklarētie kopējie attiecināmie izdevumi (faktiskais)</t>
  </si>
  <si>
    <t>Fakiskās pret GL KOPĀ</t>
  </si>
  <si>
    <r>
      <t xml:space="preserve">Faktiskās pret GL </t>
    </r>
    <r>
      <rPr>
        <b/>
        <i/>
        <u/>
        <sz val="11"/>
        <color theme="1"/>
        <rFont val="Times New Roman"/>
        <family val="1"/>
        <charset val="186"/>
      </rPr>
      <t>parastās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</si>
  <si>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r>
      <t xml:space="preserve">Faktiskās pret GL </t>
    </r>
    <r>
      <rPr>
        <b/>
        <i/>
        <u/>
        <sz val="11"/>
        <color theme="1"/>
        <rFont val="Times New Roman"/>
        <family val="1"/>
        <charset val="186"/>
      </rPr>
      <t>konkrētās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</si>
  <si>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t>Faktiskās pret NP KOPĀ</t>
  </si>
  <si>
    <r>
      <t xml:space="preserve">Faktiskās pret NP </t>
    </r>
    <r>
      <rPr>
        <b/>
        <i/>
        <u/>
        <sz val="11"/>
        <color theme="1"/>
        <rFont val="Times New Roman"/>
        <family val="1"/>
        <charset val="186"/>
      </rPr>
      <t>parastās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</si>
  <si>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r>
      <t xml:space="preserve">Faktiskās pret NP </t>
    </r>
    <r>
      <rPr>
        <b/>
        <i/>
        <u/>
        <sz val="11"/>
        <color theme="1"/>
        <rFont val="Times New Roman"/>
        <family val="1"/>
        <charset val="186"/>
      </rPr>
      <t>konkrētās</t>
    </r>
    <r>
      <rPr>
        <b/>
        <i/>
        <sz val="11"/>
        <color theme="1"/>
        <rFont val="Times New Roman"/>
        <family val="1"/>
        <charset val="186"/>
      </rPr>
      <t xml:space="preserve"> darbības</t>
    </r>
  </si>
  <si>
    <t>IDF gada snieguma ziņojuma 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</si>
</sst>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u/>
      <sz val="11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4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3" fontId="5" fillId="5" borderId="1" xfId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164" fontId="6" fillId="6" borderId="1" xfId="0" applyNumberFormat="1" applyFont="1" applyFill="1" applyBorder="1"/>
    <xf numFmtId="164" fontId="6" fillId="6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BC65-F0A9-4647-A13C-31941F902E37}">
  <dimension ref="B1:AA33"/>
  <sheetViews>
    <sheetView tabSelected="1" zoomScale="84" zoomScaleNormal="64" workbookViewId="0">
      <selection activeCell="Z3" sqref="Z3"/>
    </sheetView>
  </sheetViews>
  <sheetFormatPr defaultRowHeight="14.4" x14ac:dyDescent="0.3"/>
  <cols>
    <col min="1" max="1" width="12.44140625" customWidth="1"/>
    <col min="2" max="2" width="7" customWidth="1"/>
    <col min="3" max="3" width="30.88671875" customWidth="1"/>
    <col min="4" max="4" width="10.5546875" customWidth="1"/>
    <col min="5" max="5" width="19.109375" customWidth="1"/>
    <col min="6" max="6" width="16.88671875" customWidth="1"/>
    <col min="7" max="7" width="19.44140625" customWidth="1"/>
    <col min="8" max="8" width="22.5546875" customWidth="1"/>
    <col min="9" max="9" width="17.44140625" customWidth="1"/>
    <col min="10" max="10" width="7.21875" customWidth="1"/>
    <col min="11" max="11" width="10.88671875" customWidth="1"/>
    <col min="12" max="12" width="11.21875" customWidth="1"/>
    <col min="13" max="13" width="14.5546875" customWidth="1"/>
    <col min="14" max="14" width="13.21875" customWidth="1"/>
    <col min="15" max="15" width="12.44140625" customWidth="1"/>
    <col min="16" max="16" width="13.44140625" customWidth="1"/>
    <col min="17" max="17" width="14.6640625" customWidth="1"/>
    <col min="18" max="18" width="12.88671875" customWidth="1"/>
    <col min="19" max="19" width="14.6640625" customWidth="1"/>
    <col min="20" max="20" width="16" customWidth="1"/>
  </cols>
  <sheetData>
    <row r="1" spans="2:27" x14ac:dyDescent="0.3">
      <c r="X1" s="37" t="s">
        <v>47</v>
      </c>
      <c r="Y1" s="37"/>
      <c r="Z1" s="37"/>
      <c r="AA1" s="37"/>
    </row>
    <row r="2" spans="2:27" x14ac:dyDescent="0.3">
      <c r="B2" s="32" t="s">
        <v>0</v>
      </c>
      <c r="C2" s="33" t="s">
        <v>1</v>
      </c>
      <c r="D2" s="26" t="s">
        <v>36</v>
      </c>
      <c r="E2" s="27"/>
      <c r="F2" s="27"/>
      <c r="G2" s="27"/>
      <c r="H2" s="27"/>
      <c r="I2" s="28"/>
      <c r="K2" s="23" t="s">
        <v>31</v>
      </c>
      <c r="L2" s="36" t="s">
        <v>29</v>
      </c>
      <c r="M2" s="36"/>
      <c r="N2" s="36"/>
      <c r="O2" s="36"/>
      <c r="P2" s="36"/>
      <c r="Q2" s="36"/>
      <c r="R2" s="36"/>
      <c r="S2" s="36"/>
      <c r="T2" s="36"/>
    </row>
    <row r="3" spans="2:27" x14ac:dyDescent="0.3">
      <c r="B3" s="32"/>
      <c r="C3" s="34"/>
      <c r="D3" s="29"/>
      <c r="E3" s="30"/>
      <c r="F3" s="30"/>
      <c r="G3" s="30"/>
      <c r="H3" s="30"/>
      <c r="I3" s="31"/>
      <c r="K3" s="24"/>
      <c r="L3" s="36"/>
      <c r="M3" s="36"/>
      <c r="N3" s="36"/>
      <c r="O3" s="36"/>
      <c r="P3" s="36"/>
      <c r="Q3" s="36"/>
      <c r="R3" s="36"/>
      <c r="S3" s="36"/>
      <c r="T3" s="36"/>
    </row>
    <row r="4" spans="2:27" ht="71.400000000000006" customHeight="1" x14ac:dyDescent="0.3">
      <c r="B4" s="32"/>
      <c r="C4" s="35"/>
      <c r="D4" s="19" t="s">
        <v>2</v>
      </c>
      <c r="E4" s="19" t="s">
        <v>19</v>
      </c>
      <c r="F4" s="19" t="s">
        <v>23</v>
      </c>
      <c r="G4" s="19" t="s">
        <v>18</v>
      </c>
      <c r="H4" s="19" t="s">
        <v>39</v>
      </c>
      <c r="I4" s="19" t="s">
        <v>40</v>
      </c>
      <c r="K4" s="25"/>
      <c r="L4" s="20" t="s">
        <v>30</v>
      </c>
      <c r="M4" s="20" t="s">
        <v>37</v>
      </c>
      <c r="N4" s="20" t="s">
        <v>38</v>
      </c>
      <c r="O4" s="21" t="s">
        <v>41</v>
      </c>
      <c r="P4" s="21" t="s">
        <v>42</v>
      </c>
      <c r="Q4" s="21" t="s">
        <v>43</v>
      </c>
      <c r="R4" s="22" t="s">
        <v>44</v>
      </c>
      <c r="S4" s="22" t="s">
        <v>45</v>
      </c>
      <c r="T4" s="22" t="s">
        <v>46</v>
      </c>
    </row>
    <row r="5" spans="2:27" x14ac:dyDescent="0.3">
      <c r="B5" s="2" t="s">
        <v>3</v>
      </c>
      <c r="C5" s="3"/>
      <c r="D5" s="2">
        <v>1</v>
      </c>
      <c r="E5" s="4"/>
      <c r="F5" s="4"/>
      <c r="G5" s="4"/>
      <c r="H5" s="4"/>
      <c r="I5" s="4"/>
      <c r="K5" s="16" t="s">
        <v>32</v>
      </c>
      <c r="L5" s="17">
        <f>(G10/E10)*100</f>
        <v>104.82094193862469</v>
      </c>
      <c r="M5" s="17">
        <f>(G12/E12)*100</f>
        <v>104.82094193862469</v>
      </c>
      <c r="N5" s="17">
        <v>0</v>
      </c>
      <c r="O5" s="17">
        <f>(I10/G10)*100</f>
        <v>55.580193633522242</v>
      </c>
      <c r="P5" s="17">
        <f>(I12/G12)*100</f>
        <v>55.580193633522242</v>
      </c>
      <c r="Q5" s="17">
        <v>0</v>
      </c>
      <c r="R5" s="17">
        <f>(I10/E10)*100</f>
        <v>58.259682497969514</v>
      </c>
      <c r="S5" s="17">
        <f>(I12/E12)*100</f>
        <v>58.259682497969514</v>
      </c>
      <c r="T5" s="17">
        <v>0</v>
      </c>
    </row>
    <row r="6" spans="2:27" x14ac:dyDescent="0.3">
      <c r="B6" s="1"/>
      <c r="C6" s="1" t="s">
        <v>4</v>
      </c>
      <c r="D6" s="1"/>
      <c r="E6" s="5"/>
      <c r="F6" s="5"/>
      <c r="G6" s="5">
        <v>900000</v>
      </c>
      <c r="H6" s="5">
        <v>675000</v>
      </c>
      <c r="I6" s="5">
        <v>806249.93</v>
      </c>
      <c r="K6" s="16" t="s">
        <v>33</v>
      </c>
      <c r="L6" s="17">
        <f>($G$18/$E$18)*100</f>
        <v>51.221069933211851</v>
      </c>
      <c r="M6" s="17">
        <f>($G$20/$E$20)*100</f>
        <v>44.466643628379835</v>
      </c>
      <c r="N6" s="17">
        <f>($G$19/$E$19)*100</f>
        <v>104.96073746562458</v>
      </c>
      <c r="O6" s="17">
        <f>($I$18/$G$18)*100</f>
        <v>34.855526567520634</v>
      </c>
      <c r="P6" s="17">
        <f>(I20/G20)*100</f>
        <v>34.638194588969824</v>
      </c>
      <c r="Q6" s="17">
        <f>($I$19/$G$19)*100</f>
        <v>35.588077149711687</v>
      </c>
      <c r="R6" s="17">
        <f>($I$18/$E$18)*100</f>
        <v>17.853373638738979</v>
      </c>
      <c r="S6" s="17">
        <f>($I$20/$E$20)*100</f>
        <v>15.402442547181957</v>
      </c>
      <c r="T6" s="17">
        <f>($I$19/$E$19)*100</f>
        <v>37.353508226172814</v>
      </c>
    </row>
    <row r="7" spans="2:27" x14ac:dyDescent="0.3">
      <c r="B7" s="1"/>
      <c r="C7" s="1" t="s">
        <v>5</v>
      </c>
      <c r="D7" s="1"/>
      <c r="E7" s="5"/>
      <c r="F7" s="5"/>
      <c r="G7" s="5">
        <v>9153315</v>
      </c>
      <c r="H7" s="5">
        <v>6864986</v>
      </c>
      <c r="I7" s="5">
        <v>4252278.5999999996</v>
      </c>
      <c r="K7" s="16" t="s">
        <v>34</v>
      </c>
      <c r="L7" s="17">
        <f>($G$28/$E$28)*100</f>
        <v>84.792901188330646</v>
      </c>
      <c r="M7" s="17">
        <f>($G$30/$E$30)*100</f>
        <v>84.792901188330646</v>
      </c>
      <c r="N7" s="17">
        <v>0</v>
      </c>
      <c r="O7" s="17">
        <f>($I$28/$G$28)*100</f>
        <v>32.673253030299414</v>
      </c>
      <c r="P7" s="17">
        <f>($I$30/$G$30)*100</f>
        <v>32.673253030299414</v>
      </c>
      <c r="Q7" s="17">
        <v>0</v>
      </c>
      <c r="R7" s="17">
        <f>($I$28/$E$28)*100</f>
        <v>27.70459915699503</v>
      </c>
      <c r="S7" s="17">
        <f>($I$30/$E$30)*100</f>
        <v>27.70459915699503</v>
      </c>
      <c r="T7" s="17">
        <v>0</v>
      </c>
    </row>
    <row r="8" spans="2:27" x14ac:dyDescent="0.3">
      <c r="B8" s="1"/>
      <c r="C8" s="1" t="s">
        <v>6</v>
      </c>
      <c r="D8" s="1"/>
      <c r="E8" s="5"/>
      <c r="F8" s="5"/>
      <c r="G8" s="5">
        <v>2362474</v>
      </c>
      <c r="H8" s="5">
        <v>1771855</v>
      </c>
      <c r="I8" s="5">
        <v>1745484.49</v>
      </c>
      <c r="K8" s="15" t="s">
        <v>35</v>
      </c>
      <c r="L8" s="18">
        <f>($G$31/$E$31)*100</f>
        <v>87.505718858496778</v>
      </c>
      <c r="M8" s="18">
        <f>($G$33/$E$33)*100</f>
        <v>87.273167075368519</v>
      </c>
      <c r="N8" s="18">
        <f>($G$32/$E$32)*100</f>
        <v>104.96073746562458</v>
      </c>
      <c r="O8" s="18">
        <f>($I$31/$G$31)*100</f>
        <v>41.956556195943499</v>
      </c>
      <c r="P8" s="18">
        <f>($I$33/$G$33)*100</f>
        <v>42.058598726222037</v>
      </c>
      <c r="Q8" s="18">
        <f>($I$32/$G$32)*100</f>
        <v>35.588077149711687</v>
      </c>
      <c r="R8" s="18">
        <f>($I$31/$E$31)*100</f>
        <v>36.714386107529528</v>
      </c>
      <c r="S8" s="18">
        <f>($I$33/$E$33)*100</f>
        <v>36.705871135894576</v>
      </c>
      <c r="T8" s="18">
        <f>($I$32/$E$32)*100</f>
        <v>37.353508226172814</v>
      </c>
    </row>
    <row r="9" spans="2:27" x14ac:dyDescent="0.3">
      <c r="B9" s="1"/>
      <c r="C9" s="1" t="s">
        <v>7</v>
      </c>
      <c r="D9" s="1"/>
      <c r="E9" s="5"/>
      <c r="F9" s="5"/>
      <c r="G9" s="5">
        <v>2000000</v>
      </c>
      <c r="H9" s="5">
        <f>G9*75%</f>
        <v>1500000</v>
      </c>
      <c r="I9" s="5">
        <v>1208310.42</v>
      </c>
    </row>
    <row r="10" spans="2:27" x14ac:dyDescent="0.3">
      <c r="B10" s="1"/>
      <c r="C10" s="10" t="s">
        <v>21</v>
      </c>
      <c r="D10" s="10"/>
      <c r="E10" s="11">
        <v>13752775.67</v>
      </c>
      <c r="F10" s="11">
        <v>10314581.75</v>
      </c>
      <c r="G10" s="11">
        <f>SUM(G6:G9)</f>
        <v>14415789</v>
      </c>
      <c r="H10" s="11">
        <f t="shared" ref="H10:I10" si="0">SUM(H6:H9)</f>
        <v>10811841</v>
      </c>
      <c r="I10" s="11">
        <f t="shared" si="0"/>
        <v>8012323.4399999995</v>
      </c>
    </row>
    <row r="11" spans="2:27" x14ac:dyDescent="0.3">
      <c r="B11" s="1"/>
      <c r="C11" s="10" t="s">
        <v>25</v>
      </c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2:27" x14ac:dyDescent="0.3">
      <c r="B12" s="1"/>
      <c r="C12" s="10" t="s">
        <v>26</v>
      </c>
      <c r="D12" s="10"/>
      <c r="E12" s="11">
        <f>E10</f>
        <v>13752775.67</v>
      </c>
      <c r="F12" s="11">
        <f>F10</f>
        <v>10314581.75</v>
      </c>
      <c r="G12" s="11">
        <f t="shared" ref="G12:I12" si="1">G10</f>
        <v>14415789</v>
      </c>
      <c r="H12" s="11">
        <f t="shared" si="1"/>
        <v>10811841</v>
      </c>
      <c r="I12" s="11">
        <f t="shared" si="1"/>
        <v>8012323.4399999995</v>
      </c>
    </row>
    <row r="13" spans="2:27" x14ac:dyDescent="0.3">
      <c r="B13" s="2"/>
      <c r="C13" s="3"/>
      <c r="D13" s="2">
        <v>2</v>
      </c>
      <c r="E13" s="4"/>
      <c r="F13" s="4"/>
      <c r="G13" s="4"/>
      <c r="H13" s="4"/>
      <c r="I13" s="4"/>
    </row>
    <row r="14" spans="2:27" x14ac:dyDescent="0.3">
      <c r="B14" s="1"/>
      <c r="C14" s="1" t="s">
        <v>8</v>
      </c>
      <c r="D14" s="1"/>
      <c r="E14" s="5"/>
      <c r="F14" s="5"/>
      <c r="G14" s="5">
        <v>60000</v>
      </c>
      <c r="H14" s="5">
        <v>54000</v>
      </c>
      <c r="I14" s="5">
        <v>54662.17</v>
      </c>
    </row>
    <row r="15" spans="2:27" x14ac:dyDescent="0.3">
      <c r="B15" s="1"/>
      <c r="C15" s="1" t="s">
        <v>9</v>
      </c>
      <c r="D15" s="6"/>
      <c r="E15" s="6"/>
      <c r="F15" s="6"/>
      <c r="G15" s="5">
        <v>267666</v>
      </c>
      <c r="H15" s="5">
        <v>240899.4</v>
      </c>
      <c r="I15" s="7">
        <v>121861.95</v>
      </c>
    </row>
    <row r="16" spans="2:27" x14ac:dyDescent="0.3">
      <c r="B16" s="1"/>
      <c r="C16" s="1" t="s">
        <v>10</v>
      </c>
      <c r="D16" s="1"/>
      <c r="E16" s="5"/>
      <c r="F16" s="5"/>
      <c r="G16" s="5">
        <v>1922000</v>
      </c>
      <c r="H16" s="5">
        <v>1441500</v>
      </c>
      <c r="I16" s="5">
        <v>665746.1</v>
      </c>
    </row>
    <row r="17" spans="2:9" x14ac:dyDescent="0.3">
      <c r="B17" s="1"/>
      <c r="C17" s="1" t="s">
        <v>11</v>
      </c>
      <c r="D17" s="1"/>
      <c r="E17" s="5"/>
      <c r="F17" s="5"/>
      <c r="G17" s="5">
        <v>242550</v>
      </c>
      <c r="H17" s="5">
        <f>G17*75%</f>
        <v>181912.5</v>
      </c>
      <c r="I17" s="5">
        <v>26404.79</v>
      </c>
    </row>
    <row r="18" spans="2:9" x14ac:dyDescent="0.3">
      <c r="B18" s="1"/>
      <c r="C18" s="10" t="s">
        <v>22</v>
      </c>
      <c r="D18" s="10"/>
      <c r="E18" s="11">
        <v>4865607.07</v>
      </c>
      <c r="F18" s="11">
        <v>3730695.2</v>
      </c>
      <c r="G18" s="11">
        <f>SUM(G14:G17)</f>
        <v>2492216</v>
      </c>
      <c r="H18" s="11">
        <f t="shared" ref="H18:I18" si="2">SUM(H14:H17)</f>
        <v>1918311.9</v>
      </c>
      <c r="I18" s="11">
        <f t="shared" si="2"/>
        <v>868675.01</v>
      </c>
    </row>
    <row r="19" spans="2:9" x14ac:dyDescent="0.3">
      <c r="B19" s="1"/>
      <c r="C19" s="10" t="s">
        <v>25</v>
      </c>
      <c r="D19" s="10"/>
      <c r="E19" s="11">
        <v>543266</v>
      </c>
      <c r="F19" s="11">
        <v>488939.4</v>
      </c>
      <c r="G19" s="11">
        <f>G14+G15+G17</f>
        <v>570216</v>
      </c>
      <c r="H19" s="11">
        <f>H14+H15+H17</f>
        <v>476811.9</v>
      </c>
      <c r="I19" s="11">
        <f>I14+I15+I17</f>
        <v>202928.91</v>
      </c>
    </row>
    <row r="20" spans="2:9" x14ac:dyDescent="0.3">
      <c r="B20" s="1"/>
      <c r="C20" s="10" t="s">
        <v>26</v>
      </c>
      <c r="D20" s="10"/>
      <c r="E20" s="11">
        <v>4322341.07</v>
      </c>
      <c r="F20" s="11">
        <v>3241755.8</v>
      </c>
      <c r="G20" s="11">
        <f>G16</f>
        <v>1922000</v>
      </c>
      <c r="H20" s="11">
        <f>H16</f>
        <v>1441500</v>
      </c>
      <c r="I20" s="11">
        <f>I16</f>
        <v>665746.1</v>
      </c>
    </row>
    <row r="21" spans="2:9" x14ac:dyDescent="0.3">
      <c r="B21" s="8"/>
      <c r="C21" s="3"/>
      <c r="D21" s="2">
        <v>3</v>
      </c>
      <c r="E21" s="4"/>
      <c r="F21" s="4"/>
      <c r="G21" s="4"/>
      <c r="H21" s="4"/>
      <c r="I21" s="4"/>
    </row>
    <row r="22" spans="2:9" x14ac:dyDescent="0.3">
      <c r="B22" s="1"/>
      <c r="C22" s="1" t="s">
        <v>12</v>
      </c>
      <c r="D22" s="1"/>
      <c r="E22" s="5"/>
      <c r="F22" s="5"/>
      <c r="G22" s="5">
        <v>1298228</v>
      </c>
      <c r="H22" s="5">
        <f t="shared" ref="H22:H27" si="3">G22*75%</f>
        <v>973671</v>
      </c>
      <c r="I22" s="5">
        <v>157597.69</v>
      </c>
    </row>
    <row r="23" spans="2:9" x14ac:dyDescent="0.3">
      <c r="B23" s="1"/>
      <c r="C23" s="1" t="s">
        <v>13</v>
      </c>
      <c r="D23" s="1"/>
      <c r="E23" s="5"/>
      <c r="F23" s="5"/>
      <c r="G23" s="5">
        <v>2274966</v>
      </c>
      <c r="H23" s="5">
        <f t="shared" si="3"/>
        <v>1706224.5</v>
      </c>
      <c r="I23" s="5">
        <v>2113742.73</v>
      </c>
    </row>
    <row r="24" spans="2:9" x14ac:dyDescent="0.3">
      <c r="B24" s="1"/>
      <c r="C24" s="1" t="s">
        <v>14</v>
      </c>
      <c r="D24" s="1"/>
      <c r="E24" s="5"/>
      <c r="F24" s="5"/>
      <c r="G24" s="9">
        <v>559979</v>
      </c>
      <c r="H24" s="5">
        <f t="shared" si="3"/>
        <v>419984.25</v>
      </c>
      <c r="I24" s="5">
        <v>108425.73</v>
      </c>
    </row>
    <row r="25" spans="2:9" x14ac:dyDescent="0.3">
      <c r="B25" s="1"/>
      <c r="C25" s="1" t="s">
        <v>15</v>
      </c>
      <c r="D25" s="1"/>
      <c r="E25" s="5"/>
      <c r="F25" s="5"/>
      <c r="G25" s="5">
        <v>2197662</v>
      </c>
      <c r="H25" s="5">
        <f t="shared" si="3"/>
        <v>1648246.5</v>
      </c>
      <c r="I25" s="5">
        <v>1017584.93</v>
      </c>
    </row>
    <row r="26" spans="2:9" x14ac:dyDescent="0.3">
      <c r="B26" s="1"/>
      <c r="C26" s="1" t="s">
        <v>16</v>
      </c>
      <c r="D26" s="1"/>
      <c r="E26" s="5"/>
      <c r="F26" s="5"/>
      <c r="G26" s="5">
        <v>10598882</v>
      </c>
      <c r="H26" s="5">
        <f t="shared" si="3"/>
        <v>7949161.5</v>
      </c>
      <c r="I26" s="5">
        <v>580924.39</v>
      </c>
    </row>
    <row r="27" spans="2:9" x14ac:dyDescent="0.3">
      <c r="B27" s="1"/>
      <c r="C27" s="1" t="s">
        <v>17</v>
      </c>
      <c r="D27" s="1"/>
      <c r="E27" s="5"/>
      <c r="F27" s="5"/>
      <c r="G27" s="5">
        <v>2319701</v>
      </c>
      <c r="H27" s="5">
        <f t="shared" si="3"/>
        <v>1739775.75</v>
      </c>
      <c r="I27" s="5">
        <v>2311135.58</v>
      </c>
    </row>
    <row r="28" spans="2:9" x14ac:dyDescent="0.3">
      <c r="B28" s="1"/>
      <c r="C28" s="10" t="s">
        <v>24</v>
      </c>
      <c r="D28" s="10"/>
      <c r="E28" s="11">
        <v>22701685.789999999</v>
      </c>
      <c r="F28" s="11">
        <f>F30</f>
        <v>17026264.34</v>
      </c>
      <c r="G28" s="11">
        <f>SUM(G22:G27)</f>
        <v>19249418</v>
      </c>
      <c r="H28" s="11">
        <f t="shared" ref="H28:I28" si="4">SUM(H22:H27)</f>
        <v>14437063.5</v>
      </c>
      <c r="I28" s="11">
        <f t="shared" si="4"/>
        <v>6289411.0500000007</v>
      </c>
    </row>
    <row r="29" spans="2:9" x14ac:dyDescent="0.3">
      <c r="B29" s="1"/>
      <c r="C29" s="10" t="s">
        <v>25</v>
      </c>
      <c r="D29" s="10"/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2:9" x14ac:dyDescent="0.3">
      <c r="B30" s="1"/>
      <c r="C30" s="10" t="s">
        <v>26</v>
      </c>
      <c r="D30" s="10"/>
      <c r="E30" s="11">
        <f>E28</f>
        <v>22701685.789999999</v>
      </c>
      <c r="F30" s="11">
        <v>17026264.34</v>
      </c>
      <c r="G30" s="11">
        <f>G28</f>
        <v>19249418</v>
      </c>
      <c r="H30" s="11">
        <f t="shared" ref="H30:I30" si="5">H28</f>
        <v>14437063.5</v>
      </c>
      <c r="I30" s="11">
        <f t="shared" si="5"/>
        <v>6289411.0500000007</v>
      </c>
    </row>
    <row r="31" spans="2:9" x14ac:dyDescent="0.3">
      <c r="C31" s="12" t="s">
        <v>20</v>
      </c>
      <c r="D31" s="13"/>
      <c r="E31" s="14">
        <f>E10+E18+E28</f>
        <v>41320068.530000001</v>
      </c>
      <c r="F31" s="14">
        <f t="shared" ref="F31:I31" si="6">F10+F18+F28</f>
        <v>31071541.289999999</v>
      </c>
      <c r="G31" s="14">
        <f t="shared" si="6"/>
        <v>36157423</v>
      </c>
      <c r="H31" s="14">
        <f t="shared" si="6"/>
        <v>27167216.399999999</v>
      </c>
      <c r="I31" s="14">
        <f t="shared" si="6"/>
        <v>15170409.5</v>
      </c>
    </row>
    <row r="32" spans="2:9" x14ac:dyDescent="0.3">
      <c r="C32" s="12" t="s">
        <v>27</v>
      </c>
      <c r="D32" s="13"/>
      <c r="E32" s="14">
        <f>E11+E19+E29</f>
        <v>543266</v>
      </c>
      <c r="F32" s="14">
        <f t="shared" ref="F32:I32" si="7">F11+F19+F29</f>
        <v>488939.4</v>
      </c>
      <c r="G32" s="14">
        <f t="shared" si="7"/>
        <v>570216</v>
      </c>
      <c r="H32" s="14">
        <f t="shared" si="7"/>
        <v>476811.9</v>
      </c>
      <c r="I32" s="14">
        <f t="shared" si="7"/>
        <v>202928.91</v>
      </c>
    </row>
    <row r="33" spans="3:9" x14ac:dyDescent="0.3">
      <c r="C33" s="12" t="s">
        <v>28</v>
      </c>
      <c r="D33" s="13"/>
      <c r="E33" s="14">
        <f>E12+E20+E30</f>
        <v>40776802.530000001</v>
      </c>
      <c r="F33" s="14">
        <f t="shared" ref="F33:I33" si="8">F12+F20+F30</f>
        <v>30582601.890000001</v>
      </c>
      <c r="G33" s="14">
        <f t="shared" si="8"/>
        <v>35587207</v>
      </c>
      <c r="H33" s="14">
        <f>H12+H20+H30</f>
        <v>26690404.5</v>
      </c>
      <c r="I33" s="14">
        <f t="shared" si="8"/>
        <v>14967480.59</v>
      </c>
    </row>
  </sheetData>
  <mergeCells count="6">
    <mergeCell ref="X1:AA1"/>
    <mergeCell ref="K2:K4"/>
    <mergeCell ref="D2:I3"/>
    <mergeCell ref="B2:B4"/>
    <mergeCell ref="C2:C4"/>
    <mergeCell ref="L2:T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IDF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Laura Maļugina</dc:creator>
  <cp:lastModifiedBy>Elīna Laura Maļugina</cp:lastModifiedBy>
  <dcterms:created xsi:type="dcterms:W3CDTF">2025-11-05T11:44:50Z</dcterms:created>
  <dcterms:modified xsi:type="dcterms:W3CDTF">2026-02-12T11:25:37Z</dcterms:modified>
</cp:coreProperties>
</file>